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7945" windowHeight="12375"/>
  </bookViews>
  <sheets>
    <sheet name="1" sheetId="1" r:id="rId1"/>
  </sheets>
  <definedNames>
    <definedName name="_xlnm.Print_Area" localSheetId="0">'1'!$A$1:$L$94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<sst xmlns="http://schemas.openxmlformats.org/spreadsheetml/2006/main" count="435" uniqueCount="205">
  <si>
    <t>营销中心样板房开放活动（物料）-报价清单</t>
  </si>
  <si>
    <t>序号</t>
  </si>
  <si>
    <t>区域</t>
  </si>
  <si>
    <t>项目</t>
  </si>
  <si>
    <t>材质明细</t>
  </si>
  <si>
    <t>规格尺寸</t>
  </si>
  <si>
    <t>数 量</t>
  </si>
  <si>
    <t>单位</t>
  </si>
  <si>
    <t>形式</t>
  </si>
  <si>
    <t>天数（无需计算填1）</t>
  </si>
  <si>
    <t>单价(元)</t>
  </si>
  <si>
    <t>金额(元)</t>
  </si>
  <si>
    <t>图片</t>
  </si>
  <si>
    <t>来源</t>
  </si>
  <si>
    <t>一、活动物料包装</t>
  </si>
  <si>
    <t>外围导示</t>
  </si>
  <si>
    <t>路引</t>
  </si>
  <si>
    <t>桁架喷绘</t>
  </si>
  <si>
    <t>5*3m(h)，双面</t>
  </si>
  <si>
    <t>平方</t>
  </si>
  <si>
    <t>租赁</t>
  </si>
  <si>
    <t>Huodongzijia (https://www.huodongzijia.com)
Baidu B2B (https://b2b.baidu.com)</t>
  </si>
  <si>
    <t>T形导示</t>
  </si>
  <si>
    <t>木质导视牌+高精背胶</t>
  </si>
  <si>
    <t>0.6m*1.8m</t>
  </si>
  <si>
    <t>组</t>
  </si>
  <si>
    <t>大草坪</t>
  </si>
  <si>
    <t>展陈区</t>
  </si>
  <si>
    <t>咖啡车</t>
  </si>
  <si>
    <t>项</t>
  </si>
  <si>
    <t>Huodongzijia (https://www.huodongzijia.com)
Event Industry Report 2024 (https://www.douyin.com)</t>
  </si>
  <si>
    <t>车贴</t>
  </si>
  <si>
    <t>Baidu B2B (https://b2b.baidu.com)</t>
  </si>
  <si>
    <t>花艺装饰</t>
  </si>
  <si>
    <t>Huodongzijia (https://www.huodongzijia.com)
Local Florist</t>
  </si>
  <si>
    <t>懒人沙发</t>
  </si>
  <si>
    <t>个</t>
  </si>
  <si>
    <t>沙滩椅</t>
  </si>
  <si>
    <t>云朵气模装置</t>
  </si>
  <si>
    <t>1.5-2m</t>
  </si>
  <si>
    <t>市集</t>
  </si>
  <si>
    <t>市集摊位+主题包装</t>
  </si>
  <si>
    <t>吧台</t>
  </si>
  <si>
    <t>木质中空圆形吧台</t>
  </si>
  <si>
    <t>直径3m，高1.1m，台面宽0.5m</t>
  </si>
  <si>
    <t>花艺</t>
  </si>
  <si>
    <t>器皿+花艺</t>
  </si>
  <si>
    <t>买断</t>
  </si>
  <si>
    <t>鸡尾酒</t>
  </si>
  <si>
    <t>含酒杯</t>
  </si>
  <si>
    <t>份</t>
  </si>
  <si>
    <t>调酒师</t>
  </si>
  <si>
    <t>名</t>
  </si>
  <si>
    <t>邀请</t>
  </si>
  <si>
    <t>主题茶歇</t>
  </si>
  <si>
    <t>（点心3~4款+水果+软饮）</t>
  </si>
  <si>
    <t>含茶歇摆台+器皿租赁</t>
  </si>
  <si>
    <t>服务生</t>
  </si>
  <si>
    <t>专业茶歇服务人</t>
  </si>
  <si>
    <t>互动特调</t>
  </si>
  <si>
    <t>冰淇淋</t>
  </si>
  <si>
    <t>冰淇淋车设备+包装</t>
  </si>
  <si>
    <t>冰淇凌材料费</t>
  </si>
  <si>
    <t>工作人员</t>
  </si>
  <si>
    <t>Event Industry Report 2024 (https://www.douyin.com)</t>
  </si>
  <si>
    <t>特调咖啡</t>
  </si>
  <si>
    <t>咖啡材料（含设备）</t>
  </si>
  <si>
    <t>移动洗手间</t>
  </si>
  <si>
    <t>高端移动厕所</t>
  </si>
  <si>
    <t>（1组2个坑位）</t>
  </si>
  <si>
    <t>厕所尺寸:长2400mm*宽2000mm*高3000mm
厕所配套:清水箱、污水箱、中央空调、智能马桶或蹲便、语音提示、音乐、有无人显示、独立洗手台、智能化妆镜、感应水龙头、衣帽钩等</t>
  </si>
  <si>
    <t>保洁员</t>
  </si>
  <si>
    <t>人</t>
  </si>
  <si>
    <t>邀约</t>
  </si>
  <si>
    <t>不含税小计：</t>
  </si>
  <si>
    <t>二、舞台灯光音箱</t>
  </si>
  <si>
    <t>舞台区</t>
  </si>
  <si>
    <t>LED</t>
  </si>
  <si>
    <t>弧形LED</t>
  </si>
  <si>
    <t>p3屏幕，整高5m*长25m</t>
  </si>
  <si>
    <t>平米</t>
  </si>
  <si>
    <t>LED支撑架</t>
  </si>
  <si>
    <t>屏幕高清处理器</t>
  </si>
  <si>
    <t>LED分屏处理器</t>
  </si>
  <si>
    <t>通道</t>
  </si>
  <si>
    <t>LED控台</t>
  </si>
  <si>
    <t>大屏幕技术人员</t>
  </si>
  <si>
    <t>舞台</t>
  </si>
  <si>
    <t>异形舞台</t>
  </si>
  <si>
    <t>长25m*深度4.88，高0.4m</t>
  </si>
  <si>
    <t>T台</t>
  </si>
  <si>
    <t>长24m，宽2.44m，高0.1m</t>
  </si>
  <si>
    <t>地毯</t>
  </si>
  <si>
    <t>Huodongzijia (https://www.huodongzijia.com)</t>
  </si>
  <si>
    <t>项目logo立体字</t>
  </si>
  <si>
    <t>鲜花置景</t>
  </si>
  <si>
    <t>每组直径1.5m</t>
  </si>
  <si>
    <t>演讲设备</t>
  </si>
  <si>
    <t>演讲台+花艺</t>
  </si>
  <si>
    <t>花艺买断</t>
  </si>
  <si>
    <t>剪彩仪式</t>
  </si>
  <si>
    <t>定制启动仪式道具台</t>
  </si>
  <si>
    <t>启幕仪式</t>
  </si>
  <si>
    <t xml:space="preserve"> 彩烟启幕</t>
  </si>
  <si>
    <t>彩虹机（金片机）</t>
  </si>
  <si>
    <t>台</t>
  </si>
  <si>
    <t>乐队暖场氛围</t>
  </si>
  <si>
    <t>冷烟花</t>
  </si>
  <si>
    <t>观众席</t>
  </si>
  <si>
    <t>长条软包凳</t>
  </si>
  <si>
    <t>1.2m软包凳，双人座</t>
  </si>
  <si>
    <t>张</t>
  </si>
  <si>
    <t>舞台音响</t>
  </si>
  <si>
    <t>双12寸全频线阵音响</t>
  </si>
  <si>
    <t>只</t>
  </si>
  <si>
    <t>补听音响</t>
  </si>
  <si>
    <t>超低音响</t>
  </si>
  <si>
    <t>功放</t>
  </si>
  <si>
    <t>监听</t>
  </si>
  <si>
    <t>线材手麦</t>
  </si>
  <si>
    <t>线材柜箱</t>
  </si>
  <si>
    <t>线材</t>
  </si>
  <si>
    <t>批</t>
  </si>
  <si>
    <t>音乐播放电脑</t>
  </si>
  <si>
    <t>音控台</t>
  </si>
  <si>
    <t>音控台人员</t>
  </si>
  <si>
    <t>灯光</t>
  </si>
  <si>
    <t>光束灯</t>
  </si>
  <si>
    <t>切割灯</t>
  </si>
  <si>
    <t>led摇头灯</t>
  </si>
  <si>
    <t>长条爆闪灯</t>
  </si>
  <si>
    <t>观众灯</t>
  </si>
  <si>
    <t>电源线</t>
  </si>
  <si>
    <t>直通柜</t>
  </si>
  <si>
    <t>灯光架</t>
  </si>
  <si>
    <t>信号放大器</t>
  </si>
  <si>
    <t>灯光控台</t>
  </si>
  <si>
    <t>灯光师</t>
  </si>
  <si>
    <t>三、演绎人员</t>
  </si>
  <si>
    <t>迎宾弦乐</t>
  </si>
  <si>
    <t>中籍提琴</t>
  </si>
  <si>
    <t>含表演乐器</t>
  </si>
  <si>
    <t>迎宾速写</t>
  </si>
  <si>
    <t>手绘师</t>
  </si>
  <si>
    <t>道具+老师</t>
  </si>
  <si>
    <t>暖场乐队</t>
  </si>
  <si>
    <t>中籍乐队</t>
  </si>
  <si>
    <t>3人组</t>
  </si>
  <si>
    <t>专业主持人</t>
  </si>
  <si>
    <t>节目1：儿童合唱</t>
  </si>
  <si>
    <t>儿童演员</t>
  </si>
  <si>
    <t>外请专业合唱团10人
6人（甲方邀请）</t>
  </si>
  <si>
    <t>节目2：高空芭蕾</t>
  </si>
  <si>
    <t>高空球</t>
  </si>
  <si>
    <t>定制球</t>
  </si>
  <si>
    <t>直径3m</t>
  </si>
  <si>
    <t>高空威亚吊车</t>
  </si>
  <si>
    <t>演员</t>
  </si>
  <si>
    <t>专业高空杂技演员</t>
  </si>
  <si>
    <t>节目3：壹号生活大赏-主题大秀</t>
  </si>
  <si>
    <t>模特</t>
  </si>
  <si>
    <t>走秀模特</t>
  </si>
  <si>
    <t>化妆师</t>
  </si>
  <si>
    <t>模特化妆+约10位客户化妆</t>
  </si>
  <si>
    <t>定制节目背景视频</t>
  </si>
  <si>
    <t>3个节目背景</t>
  </si>
  <si>
    <t>视频素材剪辑</t>
  </si>
  <si>
    <t>条</t>
  </si>
  <si>
    <t>定制</t>
  </si>
  <si>
    <t>摄影摄像</t>
  </si>
  <si>
    <t>摄影</t>
  </si>
  <si>
    <t>摄影师</t>
  </si>
  <si>
    <t>专业高清全天摄影</t>
  </si>
  <si>
    <t>图片直播云上传设备</t>
  </si>
  <si>
    <t>含平台修图师</t>
  </si>
  <si>
    <t>摄像</t>
  </si>
  <si>
    <t>单反+稳定器拍摄</t>
  </si>
  <si>
    <t>航拍</t>
  </si>
  <si>
    <t>高清机位</t>
  </si>
  <si>
    <t>活动视频</t>
  </si>
  <si>
    <t>剪辑花絮片</t>
  </si>
  <si>
    <t>时长：30秒</t>
  </si>
  <si>
    <t>品牌资源</t>
  </si>
  <si>
    <t>服装品牌</t>
  </si>
  <si>
    <t>时装周品牌服装</t>
  </si>
  <si>
    <t>全场模特礼服（含客户服装）</t>
  </si>
  <si>
    <t>非遗簪花</t>
  </si>
  <si>
    <t>共40人份材料（含簪花老师）</t>
  </si>
  <si>
    <t>增值服务项</t>
  </si>
  <si>
    <t>非遗研学</t>
  </si>
  <si>
    <t>非遗鱼灯DIY</t>
  </si>
  <si>
    <t>共40人份材料（含1名鱼灯老师）</t>
  </si>
  <si>
    <t>Baidu B2B (https://b2b.baidu.com)
Event Industry Report 2024 (https://www.douyin.com)</t>
  </si>
  <si>
    <t>运输及人工</t>
  </si>
  <si>
    <t>运输费</t>
  </si>
  <si>
    <t>现场搭建安装与撤场车辆运输</t>
  </si>
  <si>
    <t>4.2m\5.2m\6.8m\台/趟</t>
  </si>
  <si>
    <t>Huodongzijia (https://www.huodongzijia.com)
Huolala</t>
  </si>
  <si>
    <t>人工费</t>
  </si>
  <si>
    <t>现场搭建安装与撤场人员</t>
  </si>
  <si>
    <t>元/人*天</t>
  </si>
  <si>
    <t>Huodongzijia (https://www.huodongzijia.com)
Market Rate</t>
  </si>
  <si>
    <t>（一+二+三） 不含税合计:</t>
  </si>
  <si>
    <t>税费：</t>
  </si>
  <si>
    <t>含税合计：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</si>
</sst>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);[Red]\(0.00\)"/>
  </numFmts>
  <fonts count="33">
    <font>
      <sz val="11"/>
      <name val="宋体"/>
      <charset val="134"/>
    </font>
    <font>
      <sz val="11"/>
      <name val="微软雅黑"/>
      <charset val="134"/>
    </font>
    <font>
      <sz val="10"/>
      <name val="微软雅黑"/>
      <charset val="134"/>
    </font>
    <font>
      <b/>
      <sz val="20"/>
      <name val="Geneva"/>
      <charset val="134"/>
    </font>
    <font>
      <b/>
      <sz val="11"/>
      <name val="微软雅黑"/>
      <charset val="134"/>
    </font>
    <font>
      <sz val="11"/>
      <color theme="1"/>
      <name val="微软雅黑"/>
      <charset val="134"/>
    </font>
    <font>
      <sz val="12"/>
      <color theme="10"/>
      <name val="宋体"/>
      <charset val="134"/>
      <scheme val="minor"/>
    </font>
    <font>
      <b/>
      <sz val="11"/>
      <color rgb="FFFF0000"/>
      <name val="微软雅黑"/>
      <charset val="134"/>
    </font>
    <font>
      <sz val="11"/>
      <color rgb="FFFF0000"/>
      <name val="微软雅黑"/>
      <charset val="134"/>
    </font>
    <font>
      <sz val="12"/>
      <name val="微软雅黑"/>
      <charset val="134"/>
    </font>
    <font>
      <sz val="11"/>
      <color rgb="FF000000"/>
      <name val="微软雅黑"/>
      <charset val="134"/>
    </font>
    <font>
      <b/>
      <sz val="11"/>
      <color rgb="FF000000"/>
      <name val="微软雅黑"/>
      <charset val="134"/>
    </font>
    <font>
      <sz val="11"/>
      <color theme="1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"/>
      <name val="Geneva"/>
      <charset val="134"/>
    </font>
    <font>
      <sz val="12"/>
      <name val="宋体"/>
      <charset val="134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3">
    <xf numFmtId="0" fontId="0" fillId="0" borderId="0"/>
    <xf numFmtId="43" fontId="12" fillId="0" borderId="0">
      <alignment vertical="center"/>
    </xf>
    <xf numFmtId="44" fontId="12" fillId="0" borderId="0">
      <alignment vertical="center"/>
    </xf>
    <xf numFmtId="9" fontId="12" fillId="0" borderId="0">
      <alignment vertical="center"/>
    </xf>
    <xf numFmtId="41" fontId="12" fillId="0" borderId="0">
      <alignment vertical="center"/>
    </xf>
    <xf numFmtId="42" fontId="12" fillId="0" borderId="0">
      <alignment vertical="center"/>
    </xf>
    <xf numFmtId="0" fontId="6" fillId="0" borderId="0"/>
    <xf numFmtId="0" fontId="13" fillId="0" borderId="0">
      <alignment vertical="center"/>
    </xf>
    <xf numFmtId="0" fontId="12" fillId="2" borderId="2">
      <alignment vertical="center"/>
    </xf>
    <xf numFmtId="0" fontId="14" fillId="0" borderId="0">
      <alignment vertical="center"/>
    </xf>
    <xf numFmtId="0" fontId="15" fillId="0" borderId="0">
      <alignment vertical="center"/>
    </xf>
    <xf numFmtId="0" fontId="16" fillId="0" borderId="0">
      <alignment vertical="center"/>
    </xf>
    <xf numFmtId="0" fontId="17" fillId="0" borderId="3">
      <alignment vertical="center"/>
    </xf>
    <xf numFmtId="0" fontId="18" fillId="0" borderId="3">
      <alignment vertical="center"/>
    </xf>
    <xf numFmtId="0" fontId="19" fillId="0" borderId="4">
      <alignment vertical="center"/>
    </xf>
    <xf numFmtId="0" fontId="19" fillId="0" borderId="0">
      <alignment vertical="center"/>
    </xf>
    <xf numFmtId="0" fontId="20" fillId="3" borderId="5">
      <alignment vertical="center"/>
    </xf>
    <xf numFmtId="0" fontId="21" fillId="4" borderId="6">
      <alignment vertical="center"/>
    </xf>
    <xf numFmtId="0" fontId="22" fillId="4" borderId="5">
      <alignment vertical="center"/>
    </xf>
    <xf numFmtId="0" fontId="23" fillId="5" borderId="7">
      <alignment vertical="center"/>
    </xf>
    <xf numFmtId="0" fontId="24" fillId="0" borderId="8">
      <alignment vertical="center"/>
    </xf>
    <xf numFmtId="0" fontId="25" fillId="0" borderId="9">
      <alignment vertical="center"/>
    </xf>
    <xf numFmtId="0" fontId="26" fillId="6" borderId="0">
      <alignment vertical="center"/>
    </xf>
    <xf numFmtId="0" fontId="27" fillId="7" borderId="0">
      <alignment vertical="center"/>
    </xf>
    <xf numFmtId="0" fontId="28" fillId="8" borderId="0">
      <alignment vertical="center"/>
    </xf>
    <xf numFmtId="0" fontId="29" fillId="9" borderId="0">
      <alignment vertical="center"/>
    </xf>
    <xf numFmtId="0" fontId="30" fillId="10" borderId="0">
      <alignment vertical="center"/>
    </xf>
    <xf numFmtId="0" fontId="30" fillId="11" borderId="0">
      <alignment vertical="center"/>
    </xf>
    <xf numFmtId="0" fontId="29" fillId="12" borderId="0">
      <alignment vertical="center"/>
    </xf>
    <xf numFmtId="0" fontId="29" fillId="13" borderId="0">
      <alignment vertical="center"/>
    </xf>
    <xf numFmtId="0" fontId="30" fillId="14" borderId="0">
      <alignment vertical="center"/>
    </xf>
    <xf numFmtId="0" fontId="30" fillId="15" borderId="0">
      <alignment vertical="center"/>
    </xf>
    <xf numFmtId="0" fontId="29" fillId="16" borderId="0">
      <alignment vertical="center"/>
    </xf>
    <xf numFmtId="0" fontId="29" fillId="17" borderId="0">
      <alignment vertical="center"/>
    </xf>
    <xf numFmtId="0" fontId="30" fillId="18" borderId="0">
      <alignment vertical="center"/>
    </xf>
    <xf numFmtId="0" fontId="30" fillId="19" borderId="0">
      <alignment vertical="center"/>
    </xf>
    <xf numFmtId="0" fontId="29" fillId="20" borderId="0">
      <alignment vertical="center"/>
    </xf>
    <xf numFmtId="0" fontId="29" fillId="21" borderId="0">
      <alignment vertical="center"/>
    </xf>
    <xf numFmtId="0" fontId="30" fillId="22" borderId="0">
      <alignment vertical="center"/>
    </xf>
    <xf numFmtId="0" fontId="30" fillId="23" borderId="0">
      <alignment vertical="center"/>
    </xf>
    <xf numFmtId="0" fontId="29" fillId="24" borderId="0">
      <alignment vertical="center"/>
    </xf>
    <xf numFmtId="0" fontId="29" fillId="25" borderId="0">
      <alignment vertical="center"/>
    </xf>
    <xf numFmtId="0" fontId="30" fillId="26" borderId="0">
      <alignment vertical="center"/>
    </xf>
    <xf numFmtId="0" fontId="30" fillId="27" borderId="0">
      <alignment vertical="center"/>
    </xf>
    <xf numFmtId="0" fontId="29" fillId="28" borderId="0">
      <alignment vertical="center"/>
    </xf>
    <xf numFmtId="0" fontId="29" fillId="29" borderId="0">
      <alignment vertical="center"/>
    </xf>
    <xf numFmtId="0" fontId="30" fillId="30" borderId="0">
      <alignment vertical="center"/>
    </xf>
    <xf numFmtId="0" fontId="30" fillId="31" borderId="0">
      <alignment vertical="center"/>
    </xf>
    <xf numFmtId="0" fontId="29" fillId="32" borderId="0">
      <alignment vertical="center"/>
    </xf>
    <xf numFmtId="0" fontId="31" fillId="0" borderId="0">
      <protection locked="0"/>
    </xf>
    <xf numFmtId="0" fontId="32" fillId="0" borderId="0">
      <alignment vertical="center"/>
    </xf>
    <xf numFmtId="0" fontId="12" fillId="0" borderId="0">
      <alignment vertical="center"/>
    </xf>
    <xf numFmtId="0" fontId="32" fillId="0" borderId="0"/>
  </cellStyleXfs>
  <cellXfs count="40">
    <xf numFmtId="0" fontId="0" fillId="0" borderId="0" xfId="0" applyAlignment="1">
      <alignment vertical="center"/>
    </xf>
    <xf numFmtId="0" fontId="1" fillId="0" borderId="0" xfId="0" applyAlignment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horizontal="center" vertical="center"/>
    </xf>
    <xf numFmtId="176" fontId="1" fillId="0" borderId="0" xfId="0" applyNumberFormat="1" applyAlignment="1">
      <alignment horizontal="center" vertical="center"/>
    </xf>
    <xf numFmtId="0" fontId="3" fillId="0" borderId="1" xfId="49" applyFont="1" applyBorder="1" applyAlignment="1" applyProtection="1">
      <alignment horizontal="center" vertical="center" wrapText="1"/>
    </xf>
    <xf numFmtId="0" fontId="0" fillId="0" borderId="1" xfId="0" applyBorder="1"/>
    <xf numFmtId="0" fontId="4" fillId="0" borderId="1" xfId="49" applyFont="1" applyBorder="1" applyAlignment="1" applyProtection="1">
      <alignment horizontal="center" vertical="center"/>
    </xf>
    <xf numFmtId="0" fontId="4" fillId="0" borderId="1" xfId="0" applyFont="1" applyBorder="1" applyAlignment="1">
      <alignment horizontal="center" vertical="center"/>
    </xf>
    <xf numFmtId="176" fontId="4" fillId="0" borderId="1" xfId="49" applyNumberFormat="1" applyFont="1" applyBorder="1" applyAlignment="1" applyProtection="1">
      <alignment horizontal="center" vertical="center"/>
    </xf>
    <xf numFmtId="0" fontId="1" fillId="0" borderId="1" xfId="49" applyFont="1" applyBorder="1" applyAlignment="1" applyProtection="1">
      <alignment horizontal="center" vertical="center"/>
    </xf>
    <xf numFmtId="176" fontId="5" fillId="0" borderId="1" xfId="49" applyNumberFormat="1" applyFont="1" applyBorder="1" applyAlignment="1" applyProtection="1">
      <alignment horizontal="center" vertical="center"/>
    </xf>
    <xf numFmtId="176" fontId="1" fillId="0" borderId="1" xfId="49" applyNumberFormat="1" applyFont="1" applyBorder="1" applyAlignment="1" applyProtection="1">
      <alignment horizontal="center" vertical="center"/>
    </xf>
    <xf numFmtId="0" fontId="1" fillId="0" borderId="1" xfId="0" applyBorder="1" applyAlignment="1">
      <alignment horizontal="center" vertical="center"/>
    </xf>
    <xf numFmtId="0" fontId="6" fillId="0" borderId="1" xfId="6" applyBorder="1" applyAlignment="1">
      <alignment vertical="center" wrapText="1"/>
    </xf>
    <xf numFmtId="0" fontId="1" fillId="0" borderId="1" xfId="49" applyFont="1" applyBorder="1" applyAlignment="1" applyProtection="1">
      <alignment horizontal="center" vertical="center" wrapText="1"/>
    </xf>
    <xf numFmtId="176" fontId="1" fillId="0" borderId="1" xfId="49" applyNumberFormat="1" applyFont="1" applyBorder="1" applyAlignment="1" applyProtection="1">
      <alignment horizontal="center" vertical="center" wrapText="1"/>
    </xf>
    <xf numFmtId="0" fontId="2" fillId="0" borderId="1" xfId="0" applyFont="1" applyBorder="1" applyAlignment="1">
      <alignment vertical="center"/>
    </xf>
    <xf numFmtId="0" fontId="2" fillId="0" borderId="1" xfId="0" applyFont="1" applyBorder="1" applyAlignment="1">
      <alignment horizontal="center" vertical="center"/>
    </xf>
    <xf numFmtId="0" fontId="7" fillId="0" borderId="1" xfId="49" applyFont="1" applyBorder="1" applyAlignment="1" applyProtection="1">
      <alignment horizontal="right" vertical="center" wrapText="1"/>
    </xf>
    <xf numFmtId="176" fontId="7" fillId="0" borderId="1" xfId="49" applyNumberFormat="1" applyFont="1" applyBorder="1" applyAlignment="1" applyProtection="1">
      <alignment horizontal="center" vertical="center" wrapText="1"/>
    </xf>
    <xf numFmtId="0" fontId="4" fillId="0" borderId="1" xfId="49" applyFont="1" applyBorder="1" applyAlignment="1" applyProtection="1">
      <alignment horizontal="center" vertical="center" wrapText="1"/>
    </xf>
    <xf numFmtId="0" fontId="8" fillId="0" borderId="1" xfId="49" applyFont="1" applyBorder="1" applyAlignment="1" applyProtection="1">
      <alignment horizontal="center" vertical="center" wrapText="1"/>
    </xf>
    <xf numFmtId="176" fontId="8" fillId="0" borderId="1" xfId="49" applyNumberFormat="1" applyFont="1" applyBorder="1" applyAlignment="1" applyProtection="1">
      <alignment horizontal="center" vertical="center"/>
    </xf>
    <xf numFmtId="0" fontId="5" fillId="0" borderId="1" xfId="51" applyFont="1" applyBorder="1" applyAlignment="1">
      <alignment horizontal="center" vertical="center" wrapText="1"/>
    </xf>
    <xf numFmtId="176" fontId="5" fillId="0" borderId="1" xfId="51" applyNumberFormat="1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0" fontId="10" fillId="0" borderId="1" xfId="51" applyFont="1" applyBorder="1" applyAlignment="1">
      <alignment horizontal="center" vertical="center" wrapText="1"/>
    </xf>
    <xf numFmtId="176" fontId="10" fillId="0" borderId="1" xfId="51" applyNumberFormat="1" applyFont="1" applyBorder="1" applyAlignment="1">
      <alignment horizontal="center" vertical="center" wrapText="1"/>
    </xf>
    <xf numFmtId="0" fontId="10" fillId="0" borderId="1" xfId="51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176" fontId="10" fillId="0" borderId="1" xfId="0" applyNumberFormat="1" applyFont="1" applyBorder="1" applyAlignment="1">
      <alignment horizontal="center" vertical="center" wrapText="1"/>
    </xf>
    <xf numFmtId="0" fontId="1" fillId="0" borderId="1" xfId="51" applyFont="1" applyBorder="1" applyAlignment="1">
      <alignment horizontal="center" vertical="center" wrapText="1"/>
    </xf>
    <xf numFmtId="0" fontId="7" fillId="0" borderId="1" xfId="0" applyFont="1" applyBorder="1" applyAlignment="1">
      <alignment horizontal="right" vertical="center" wrapText="1"/>
    </xf>
    <xf numFmtId="176" fontId="7" fillId="0" borderId="1" xfId="0" applyNumberFormat="1" applyFont="1" applyBorder="1" applyAlignment="1">
      <alignment horizontal="center" vertical="center" wrapText="1"/>
    </xf>
    <xf numFmtId="0" fontId="11" fillId="0" borderId="1" xfId="0" applyFont="1" applyBorder="1" applyAlignment="1">
      <alignment horizontal="right" vertical="center" wrapText="1"/>
    </xf>
    <xf numFmtId="176" fontId="11" fillId="0" borderId="1" xfId="0" applyNumberFormat="1" applyFont="1" applyBorder="1" applyAlignment="1">
      <alignment horizontal="center" vertical="center" wrapText="1"/>
    </xf>
    <xf numFmtId="0" fontId="4" fillId="0" borderId="1" xfId="49" applyFont="1" applyBorder="1" applyAlignment="1" applyProtection="1">
      <alignment horizontal="right" vertical="center"/>
    </xf>
    <xf numFmtId="0" fontId="7" fillId="0" borderId="1" xfId="49" applyFont="1" applyBorder="1" applyAlignment="1" applyProtection="1">
      <alignment horizontal="right" vertical="center"/>
    </xf>
    <xf numFmtId="176" fontId="7" fillId="0" borderId="1" xfId="49" applyNumberFormat="1" applyFont="1" applyBorder="1" applyAlignment="1" applyProtection="1">
      <alignment horizontal="center" vertical="center"/>
    </xf>
  </cellXfs>
  <cellStyles count="53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9" xfId="49"/>
    <cellStyle name="常规 2" xfId="50"/>
    <cellStyle name="常规 3" xfId="51"/>
    <cellStyle name="常规_Sheet2" xfId="52"/>
  </cellStyles>
  <dxfs count="1">
    <dxf>
      <font>
        <color rgb="FFFF000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107315</xdr:colOff>
      <xdr:row>5</xdr:row>
      <xdr:rowOff>113665</xdr:rowOff>
    </xdr:from>
    <xdr:to>
      <xdr:col>11</xdr:col>
      <xdr:colOff>2265045</xdr:colOff>
      <xdr:row>7</xdr:row>
      <xdr:rowOff>342900</xdr:rowOff>
    </xdr:to>
    <xdr:pic>
      <xdr:nvPicPr>
        <xdr:cNvPr id="8" name="图片 7"/>
        <xdr:cNvPicPr>
          <a:picLocks noChangeAspect="1"/>
        </xdr:cNvPicPr>
      </xdr:nvPicPr>
      <xdr:blipFill>
        <a:blip r:embed="rId1"/>
        <a:srcRect t="20687" b="8275"/>
        <a:stretch>
          <a:fillRect/>
        </a:stretch>
      </xdr:blipFill>
      <xdr:spPr>
        <a:xfrm>
          <a:off x="14828520" y="2351405"/>
          <a:ext cx="2157730" cy="129603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11</xdr:col>
      <xdr:colOff>127635</xdr:colOff>
      <xdr:row>23</xdr:row>
      <xdr:rowOff>127635</xdr:rowOff>
    </xdr:from>
    <xdr:to>
      <xdr:col>11</xdr:col>
      <xdr:colOff>2071370</xdr:colOff>
      <xdr:row>23</xdr:row>
      <xdr:rowOff>1017905</xdr:rowOff>
    </xdr:to>
    <xdr:pic>
      <xdr:nvPicPr>
        <xdr:cNvPr id="27" name="图片 26"/>
        <xdr:cNvPicPr>
          <a:picLocks noChangeAspect="1"/>
        </xdr:cNvPicPr>
      </xdr:nvPicPr>
      <xdr:blipFill>
        <a:blip r:embed="rId2"/>
        <a:srcRect b="32420"/>
        <a:stretch>
          <a:fillRect/>
        </a:stretch>
      </xdr:blipFill>
      <xdr:spPr>
        <a:xfrm>
          <a:off x="14848840" y="14023975"/>
          <a:ext cx="1943735" cy="890270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11</xdr:col>
      <xdr:colOff>80645</xdr:colOff>
      <xdr:row>23</xdr:row>
      <xdr:rowOff>1111885</xdr:rowOff>
    </xdr:from>
    <xdr:to>
      <xdr:col>11</xdr:col>
      <xdr:colOff>2201545</xdr:colOff>
      <xdr:row>24</xdr:row>
      <xdr:rowOff>725805</xdr:rowOff>
    </xdr:to>
    <xdr:pic>
      <xdr:nvPicPr>
        <xdr:cNvPr id="28" name="图片 2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801850" y="15008225"/>
          <a:ext cx="2120900" cy="896620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11</xdr:col>
      <xdr:colOff>106045</xdr:colOff>
      <xdr:row>18</xdr:row>
      <xdr:rowOff>1905</xdr:rowOff>
    </xdr:from>
    <xdr:to>
      <xdr:col>12</xdr:col>
      <xdr:colOff>0</xdr:colOff>
      <xdr:row>18</xdr:row>
      <xdr:rowOff>1240790</xdr:rowOff>
    </xdr:to>
    <xdr:pic>
      <xdr:nvPicPr>
        <xdr:cNvPr id="29" name="图片 28"/>
        <xdr:cNvPicPr>
          <a:picLocks noChangeAspect="1"/>
        </xdr:cNvPicPr>
      </xdr:nvPicPr>
      <xdr:blipFill>
        <a:blip r:embed="rId4"/>
        <a:srcRect t="13188" b="10174"/>
        <a:stretch>
          <a:fillRect/>
        </a:stretch>
      </xdr:blipFill>
      <xdr:spPr>
        <a:xfrm>
          <a:off x="14827250" y="10443845"/>
          <a:ext cx="2179955" cy="1238885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11</xdr:col>
      <xdr:colOff>70485</xdr:colOff>
      <xdr:row>86</xdr:row>
      <xdr:rowOff>30480</xdr:rowOff>
    </xdr:from>
    <xdr:to>
      <xdr:col>12</xdr:col>
      <xdr:colOff>0</xdr:colOff>
      <xdr:row>86</xdr:row>
      <xdr:rowOff>1228090</xdr:rowOff>
    </xdr:to>
    <xdr:pic>
      <xdr:nvPicPr>
        <xdr:cNvPr id="31" name="图片 3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791690" y="36723320"/>
          <a:ext cx="2215515" cy="1197610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11</xdr:col>
      <xdr:colOff>22860</xdr:colOff>
      <xdr:row>87</xdr:row>
      <xdr:rowOff>90170</xdr:rowOff>
    </xdr:from>
    <xdr:to>
      <xdr:col>11</xdr:col>
      <xdr:colOff>2118995</xdr:colOff>
      <xdr:row>87</xdr:row>
      <xdr:rowOff>1205230</xdr:rowOff>
    </xdr:to>
    <xdr:pic>
      <xdr:nvPicPr>
        <xdr:cNvPr id="32" name="图片 3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744065" y="38053010"/>
          <a:ext cx="2096135" cy="1115060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11</xdr:col>
      <xdr:colOff>93980</xdr:colOff>
      <xdr:row>69</xdr:row>
      <xdr:rowOff>114935</xdr:rowOff>
    </xdr:from>
    <xdr:to>
      <xdr:col>12</xdr:col>
      <xdr:colOff>0</xdr:colOff>
      <xdr:row>69</xdr:row>
      <xdr:rowOff>1325880</xdr:rowOff>
    </xdr:to>
    <xdr:pic>
      <xdr:nvPicPr>
        <xdr:cNvPr id="33" name="图片 3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4815185" y="28324175"/>
          <a:ext cx="2192020" cy="1210945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11</xdr:col>
      <xdr:colOff>81915</xdr:colOff>
      <xdr:row>68</xdr:row>
      <xdr:rowOff>52070</xdr:rowOff>
    </xdr:from>
    <xdr:to>
      <xdr:col>12</xdr:col>
      <xdr:colOff>0</xdr:colOff>
      <xdr:row>68</xdr:row>
      <xdr:rowOff>1249680</xdr:rowOff>
    </xdr:to>
    <xdr:pic>
      <xdr:nvPicPr>
        <xdr:cNvPr id="37" name="图片 36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4803120" y="26978610"/>
          <a:ext cx="2204085" cy="1197610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11</xdr:col>
      <xdr:colOff>93345</xdr:colOff>
      <xdr:row>72</xdr:row>
      <xdr:rowOff>46990</xdr:rowOff>
    </xdr:from>
    <xdr:to>
      <xdr:col>11</xdr:col>
      <xdr:colOff>2024380</xdr:colOff>
      <xdr:row>72</xdr:row>
      <xdr:rowOff>1106170</xdr:rowOff>
    </xdr:to>
    <xdr:pic>
      <xdr:nvPicPr>
        <xdr:cNvPr id="38" name="图片 3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814550" y="30224730"/>
          <a:ext cx="1931035" cy="1059180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11</xdr:col>
      <xdr:colOff>94615</xdr:colOff>
      <xdr:row>73</xdr:row>
      <xdr:rowOff>46990</xdr:rowOff>
    </xdr:from>
    <xdr:to>
      <xdr:col>12</xdr:col>
      <xdr:colOff>0</xdr:colOff>
      <xdr:row>75</xdr:row>
      <xdr:rowOff>354330</xdr:rowOff>
    </xdr:to>
    <xdr:pic>
      <xdr:nvPicPr>
        <xdr:cNvPr id="39" name="图片 3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4815820" y="31456630"/>
          <a:ext cx="2191385" cy="1221740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11</xdr:col>
      <xdr:colOff>236855</xdr:colOff>
      <xdr:row>11</xdr:row>
      <xdr:rowOff>301625</xdr:rowOff>
    </xdr:from>
    <xdr:to>
      <xdr:col>11</xdr:col>
      <xdr:colOff>2035810</xdr:colOff>
      <xdr:row>11</xdr:row>
      <xdr:rowOff>1320800</xdr:rowOff>
    </xdr:to>
    <xdr:pic>
      <xdr:nvPicPr>
        <xdr:cNvPr id="10" name="图片 9"/>
        <xdr:cNvPicPr>
          <a:picLocks noChangeAspect="1"/>
        </xdr:cNvPicPr>
      </xdr:nvPicPr>
      <xdr:blipFill>
        <a:blip r:embed="rId11"/>
        <a:srcRect t="17137" b="40021"/>
        <a:stretch>
          <a:fillRect/>
        </a:stretch>
      </xdr:blipFill>
      <xdr:spPr>
        <a:xfrm>
          <a:off x="14958060" y="7212965"/>
          <a:ext cx="1798955" cy="1019175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11</xdr:col>
      <xdr:colOff>205105</xdr:colOff>
      <xdr:row>9</xdr:row>
      <xdr:rowOff>88900</xdr:rowOff>
    </xdr:from>
    <xdr:to>
      <xdr:col>11</xdr:col>
      <xdr:colOff>2004060</xdr:colOff>
      <xdr:row>9</xdr:row>
      <xdr:rowOff>1096010</xdr:rowOff>
    </xdr:to>
    <xdr:pic>
      <xdr:nvPicPr>
        <xdr:cNvPr id="11" name="图片 10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4926310" y="4460240"/>
          <a:ext cx="1798955" cy="1007110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11</xdr:col>
      <xdr:colOff>46355</xdr:colOff>
      <xdr:row>10</xdr:row>
      <xdr:rowOff>101600</xdr:rowOff>
    </xdr:from>
    <xdr:to>
      <xdr:col>11</xdr:col>
      <xdr:colOff>2204085</xdr:colOff>
      <xdr:row>10</xdr:row>
      <xdr:rowOff>1149985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4767560" y="5742940"/>
          <a:ext cx="2157730" cy="1048385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4" Type="http://schemas.openxmlformats.org/officeDocument/2006/relationships/hyperlink" Target="https://www.douyin.com" TargetMode="External"/><Relationship Id="rId3" Type="http://schemas.openxmlformats.org/officeDocument/2006/relationships/hyperlink" Target="https://b2b.baidu.com" TargetMode="External"/><Relationship Id="rId2" Type="http://schemas.openxmlformats.org/officeDocument/2006/relationships/hyperlink" Target="https://www.huodongzijia.com" TargetMode="Externa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94"/>
  <sheetViews>
    <sheetView tabSelected="1" zoomScale="80" zoomScaleNormal="80" zoomScaleSheetLayoutView="60" topLeftCell="A21" workbookViewId="0">
      <selection activeCell="L37" sqref="L37"/>
    </sheetView>
  </sheetViews>
  <sheetFormatPr defaultColWidth="9" defaultRowHeight="16.5"/>
  <cols>
    <col min="1" max="1" width="7.475" style="1" customWidth="1"/>
    <col min="2" max="2" width="20.625" style="1" customWidth="1"/>
    <col min="3" max="3" width="18.275" style="1" customWidth="1"/>
    <col min="4" max="4" width="26.4" style="1" customWidth="1"/>
    <col min="5" max="5" width="47.925" style="1" customWidth="1"/>
    <col min="6" max="6" width="7" style="1" customWidth="1"/>
    <col min="7" max="7" width="6.4" style="1" customWidth="1"/>
    <col min="8" max="8" width="11.25" style="4" customWidth="1"/>
    <col min="9" max="9" width="20.375" style="4" customWidth="1"/>
    <col min="10" max="11" width="13.7333333333333" style="4" customWidth="1"/>
    <col min="12" max="12" width="30" style="1" customWidth="1"/>
    <col min="13" max="13" width="51.625" style="1" customWidth="1"/>
    <col min="14" max="16384" width="9" style="1" customWidth="1"/>
  </cols>
  <sheetData>
    <row r="1" ht="40" customHeight="1" spans="1:13">
      <c r="A1" s="5" t="s">
        <v>0</v>
      </c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ht="26.1" customHeight="1" spans="1:13">
      <c r="A2" s="7" t="s">
        <v>1</v>
      </c>
      <c r="B2" s="7" t="s">
        <v>2</v>
      </c>
      <c r="C2" s="7" t="s">
        <v>3</v>
      </c>
      <c r="D2" s="7" t="s">
        <v>4</v>
      </c>
      <c r="E2" s="8" t="s">
        <v>5</v>
      </c>
      <c r="F2" s="7" t="s">
        <v>6</v>
      </c>
      <c r="G2" s="7" t="s">
        <v>7</v>
      </c>
      <c r="H2" s="9" t="s">
        <v>8</v>
      </c>
      <c r="I2" s="9" t="s">
        <v>9</v>
      </c>
      <c r="J2" s="9" t="s">
        <v>10</v>
      </c>
      <c r="K2" s="9" t="s">
        <v>11</v>
      </c>
      <c r="L2" s="9" t="s">
        <v>12</v>
      </c>
      <c r="M2" s="9" t="s">
        <v>13</v>
      </c>
    </row>
    <row r="3" s="1" customFormat="1" ht="26.1" customHeight="1" spans="1:13">
      <c r="A3" s="7" t="s">
        <v>14</v>
      </c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</row>
    <row r="4" ht="42" customHeight="1" spans="1:13">
      <c r="A4" s="10">
        <v>1</v>
      </c>
      <c r="B4" s="10" t="s">
        <v>15</v>
      </c>
      <c r="C4" s="10" t="s">
        <v>16</v>
      </c>
      <c r="D4" s="10" t="s">
        <v>17</v>
      </c>
      <c r="E4" s="10" t="s">
        <v>18</v>
      </c>
      <c r="F4" s="10">
        <v>30</v>
      </c>
      <c r="G4" s="10" t="s">
        <v>19</v>
      </c>
      <c r="H4" s="11" t="s">
        <v>20</v>
      </c>
      <c r="I4" s="11">
        <v>1</v>
      </c>
      <c r="J4" s="11">
        <v>30</v>
      </c>
      <c r="K4" s="12">
        <f t="shared" ref="K4:K25" si="0">J4*F4*I4</f>
        <v>900</v>
      </c>
      <c r="L4" s="13"/>
      <c r="M4" s="14" t="s">
        <v>21</v>
      </c>
    </row>
    <row r="5" ht="42" customHeight="1" spans="1:13">
      <c r="A5" s="10">
        <v>2</v>
      </c>
      <c r="B5" s="6"/>
      <c r="C5" s="10" t="s">
        <v>22</v>
      </c>
      <c r="D5" s="10" t="s">
        <v>23</v>
      </c>
      <c r="E5" s="10" t="s">
        <v>24</v>
      </c>
      <c r="F5" s="10">
        <v>3</v>
      </c>
      <c r="G5" s="10" t="s">
        <v>25</v>
      </c>
      <c r="H5" s="11" t="s">
        <v>20</v>
      </c>
      <c r="I5" s="11">
        <v>1</v>
      </c>
      <c r="J5" s="11">
        <v>200</v>
      </c>
      <c r="K5" s="12">
        <f t="shared" si="0"/>
        <v>600</v>
      </c>
      <c r="L5" s="13"/>
      <c r="M5" s="14" t="s">
        <v>21</v>
      </c>
    </row>
    <row r="6" ht="42" customHeight="1" spans="1:13">
      <c r="A6" s="10">
        <v>3</v>
      </c>
      <c r="B6" s="10" t="s">
        <v>26</v>
      </c>
      <c r="C6" s="10" t="s">
        <v>27</v>
      </c>
      <c r="D6" s="15" t="s">
        <v>28</v>
      </c>
      <c r="E6" s="15" t="s">
        <v>28</v>
      </c>
      <c r="F6" s="15">
        <v>1</v>
      </c>
      <c r="G6" s="15" t="s">
        <v>29</v>
      </c>
      <c r="H6" s="16" t="s">
        <v>20</v>
      </c>
      <c r="I6" s="16">
        <v>1</v>
      </c>
      <c r="J6" s="16">
        <v>1500</v>
      </c>
      <c r="K6" s="12">
        <f t="shared" si="0"/>
        <v>1500</v>
      </c>
      <c r="L6" s="13"/>
      <c r="M6" s="14" t="s">
        <v>30</v>
      </c>
    </row>
    <row r="7" ht="42" customHeight="1" spans="1:13">
      <c r="A7" s="10">
        <v>4</v>
      </c>
      <c r="B7" s="6"/>
      <c r="C7" s="6"/>
      <c r="D7" s="6"/>
      <c r="E7" s="15" t="s">
        <v>31</v>
      </c>
      <c r="F7" s="15">
        <v>1</v>
      </c>
      <c r="G7" s="15" t="s">
        <v>29</v>
      </c>
      <c r="H7" s="16" t="s">
        <v>20</v>
      </c>
      <c r="I7" s="16">
        <v>1</v>
      </c>
      <c r="J7" s="16">
        <v>50</v>
      </c>
      <c r="K7" s="12">
        <f t="shared" si="0"/>
        <v>50</v>
      </c>
      <c r="L7" s="6"/>
      <c r="M7" s="14" t="s">
        <v>32</v>
      </c>
    </row>
    <row r="8" ht="42" customHeight="1" spans="1:13">
      <c r="A8" s="10">
        <v>5</v>
      </c>
      <c r="B8" s="6"/>
      <c r="C8" s="6"/>
      <c r="D8" s="6"/>
      <c r="E8" s="15" t="s">
        <v>33</v>
      </c>
      <c r="F8" s="15">
        <v>1</v>
      </c>
      <c r="G8" s="15" t="s">
        <v>29</v>
      </c>
      <c r="H8" s="16" t="s">
        <v>20</v>
      </c>
      <c r="I8" s="16">
        <v>1</v>
      </c>
      <c r="J8" s="16">
        <v>1000</v>
      </c>
      <c r="K8" s="12">
        <f t="shared" si="0"/>
        <v>1000</v>
      </c>
      <c r="L8" s="6"/>
      <c r="M8" s="14" t="s">
        <v>34</v>
      </c>
    </row>
    <row r="9" ht="42" customHeight="1" spans="1:13">
      <c r="A9" s="10">
        <v>6</v>
      </c>
      <c r="B9" s="6"/>
      <c r="C9" s="6"/>
      <c r="D9" s="15" t="s">
        <v>35</v>
      </c>
      <c r="E9" s="15"/>
      <c r="F9" s="15">
        <v>10</v>
      </c>
      <c r="G9" s="15" t="s">
        <v>36</v>
      </c>
      <c r="H9" s="16" t="s">
        <v>20</v>
      </c>
      <c r="I9" s="16">
        <v>1</v>
      </c>
      <c r="J9" s="16">
        <v>40</v>
      </c>
      <c r="K9" s="12">
        <f t="shared" si="0"/>
        <v>400</v>
      </c>
      <c r="L9" s="13"/>
      <c r="M9" s="14" t="s">
        <v>21</v>
      </c>
    </row>
    <row r="10" ht="100" customHeight="1" spans="1:13">
      <c r="A10" s="10">
        <v>7</v>
      </c>
      <c r="B10" s="6"/>
      <c r="C10" s="6"/>
      <c r="D10" s="15" t="s">
        <v>37</v>
      </c>
      <c r="E10" s="15"/>
      <c r="F10" s="15">
        <v>10</v>
      </c>
      <c r="G10" s="15" t="s">
        <v>36</v>
      </c>
      <c r="H10" s="16" t="s">
        <v>20</v>
      </c>
      <c r="I10" s="16">
        <v>1</v>
      </c>
      <c r="J10" s="16">
        <v>50</v>
      </c>
      <c r="K10" s="12">
        <f t="shared" si="0"/>
        <v>500</v>
      </c>
      <c r="L10" s="13"/>
      <c r="M10" s="14" t="s">
        <v>21</v>
      </c>
    </row>
    <row r="11" ht="100" customHeight="1" spans="1:13">
      <c r="A11" s="10">
        <v>8</v>
      </c>
      <c r="B11" s="6"/>
      <c r="C11" s="6"/>
      <c r="D11" s="15" t="s">
        <v>38</v>
      </c>
      <c r="E11" s="15" t="s">
        <v>39</v>
      </c>
      <c r="F11" s="15">
        <v>4</v>
      </c>
      <c r="G11" s="15" t="s">
        <v>36</v>
      </c>
      <c r="H11" s="16" t="s">
        <v>20</v>
      </c>
      <c r="I11" s="16">
        <v>1</v>
      </c>
      <c r="J11" s="16">
        <v>1500</v>
      </c>
      <c r="K11" s="12">
        <f t="shared" si="0"/>
        <v>6000</v>
      </c>
      <c r="L11" s="13"/>
      <c r="M11" s="14" t="s">
        <v>21</v>
      </c>
    </row>
    <row r="12" ht="112" customHeight="1" spans="1:13">
      <c r="A12" s="10">
        <v>9</v>
      </c>
      <c r="B12" s="6"/>
      <c r="C12" s="6"/>
      <c r="D12" s="10" t="s">
        <v>40</v>
      </c>
      <c r="E12" s="10" t="s">
        <v>41</v>
      </c>
      <c r="F12" s="10">
        <v>8</v>
      </c>
      <c r="G12" s="10" t="s">
        <v>36</v>
      </c>
      <c r="H12" s="16" t="s">
        <v>20</v>
      </c>
      <c r="I12" s="16">
        <v>1</v>
      </c>
      <c r="J12" s="11">
        <v>300</v>
      </c>
      <c r="K12" s="12">
        <f t="shared" si="0"/>
        <v>2400</v>
      </c>
      <c r="L12" s="13"/>
      <c r="M12" s="14" t="s">
        <v>21</v>
      </c>
    </row>
    <row r="13" ht="41" customHeight="1" spans="1:13">
      <c r="A13" s="10">
        <v>10</v>
      </c>
      <c r="B13" s="6"/>
      <c r="C13" s="15" t="s">
        <v>42</v>
      </c>
      <c r="D13" s="10" t="s">
        <v>43</v>
      </c>
      <c r="E13" s="10" t="s">
        <v>44</v>
      </c>
      <c r="F13" s="10">
        <v>1</v>
      </c>
      <c r="G13" s="10" t="s">
        <v>29</v>
      </c>
      <c r="H13" s="11" t="s">
        <v>20</v>
      </c>
      <c r="I13" s="11">
        <v>1</v>
      </c>
      <c r="J13" s="11">
        <v>100</v>
      </c>
      <c r="K13" s="12">
        <f t="shared" si="0"/>
        <v>100</v>
      </c>
      <c r="L13" s="13"/>
      <c r="M13" s="14" t="s">
        <v>21</v>
      </c>
    </row>
    <row r="14" ht="25" customHeight="1" spans="1:13">
      <c r="A14" s="10">
        <v>11</v>
      </c>
      <c r="B14" s="6"/>
      <c r="C14" s="6"/>
      <c r="D14" s="10" t="s">
        <v>45</v>
      </c>
      <c r="E14" s="10" t="s">
        <v>46</v>
      </c>
      <c r="F14" s="10">
        <v>1</v>
      </c>
      <c r="G14" s="10" t="s">
        <v>29</v>
      </c>
      <c r="H14" s="11" t="s">
        <v>47</v>
      </c>
      <c r="I14" s="11">
        <v>1</v>
      </c>
      <c r="J14" s="11">
        <v>1000</v>
      </c>
      <c r="K14" s="12">
        <f t="shared" si="0"/>
        <v>1000</v>
      </c>
      <c r="L14" s="6"/>
      <c r="M14" s="14" t="s">
        <v>34</v>
      </c>
    </row>
    <row r="15" ht="25" customHeight="1" spans="1:13">
      <c r="A15" s="10">
        <v>12</v>
      </c>
      <c r="B15" s="6"/>
      <c r="C15" s="15" t="s">
        <v>48</v>
      </c>
      <c r="D15" s="15" t="s">
        <v>48</v>
      </c>
      <c r="E15" s="15" t="s">
        <v>49</v>
      </c>
      <c r="F15" s="15">
        <v>100</v>
      </c>
      <c r="G15" s="15" t="s">
        <v>50</v>
      </c>
      <c r="H15" s="11" t="s">
        <v>47</v>
      </c>
      <c r="I15" s="11">
        <v>1</v>
      </c>
      <c r="J15" s="11">
        <v>35</v>
      </c>
      <c r="K15" s="12">
        <f t="shared" si="0"/>
        <v>3500</v>
      </c>
      <c r="L15" s="13"/>
      <c r="M15" s="14" t="s">
        <v>30</v>
      </c>
    </row>
    <row r="16" s="2" customFormat="1" ht="25" customHeight="1" spans="1:13">
      <c r="A16" s="10">
        <v>13</v>
      </c>
      <c r="B16" s="6"/>
      <c r="C16" s="6"/>
      <c r="D16" s="15" t="s">
        <v>51</v>
      </c>
      <c r="E16" s="15"/>
      <c r="F16" s="15">
        <v>1</v>
      </c>
      <c r="G16" s="15" t="s">
        <v>52</v>
      </c>
      <c r="H16" s="11" t="s">
        <v>53</v>
      </c>
      <c r="I16" s="11">
        <v>1</v>
      </c>
      <c r="J16" s="11">
        <v>800</v>
      </c>
      <c r="K16" s="12">
        <f t="shared" si="0"/>
        <v>800</v>
      </c>
      <c r="L16" s="17"/>
      <c r="M16" s="14" t="s">
        <v>30</v>
      </c>
    </row>
    <row r="17" s="2" customFormat="1" ht="25" customHeight="1" spans="1:13">
      <c r="A17" s="10">
        <v>14</v>
      </c>
      <c r="B17" s="6"/>
      <c r="C17" s="15" t="s">
        <v>54</v>
      </c>
      <c r="D17" s="15" t="s">
        <v>55</v>
      </c>
      <c r="E17" s="15" t="s">
        <v>56</v>
      </c>
      <c r="F17" s="15">
        <v>200</v>
      </c>
      <c r="G17" s="15" t="s">
        <v>50</v>
      </c>
      <c r="H17" s="11" t="s">
        <v>47</v>
      </c>
      <c r="I17" s="11">
        <v>1</v>
      </c>
      <c r="J17" s="11">
        <v>50</v>
      </c>
      <c r="K17" s="12">
        <f t="shared" si="0"/>
        <v>10000</v>
      </c>
      <c r="L17" s="17"/>
      <c r="M17" s="14" t="s">
        <v>30</v>
      </c>
    </row>
    <row r="18" s="2" customFormat="1" ht="25" customHeight="1" spans="1:13">
      <c r="A18" s="10">
        <v>15</v>
      </c>
      <c r="B18" s="6"/>
      <c r="C18" s="6"/>
      <c r="D18" s="15" t="s">
        <v>57</v>
      </c>
      <c r="E18" s="15" t="s">
        <v>58</v>
      </c>
      <c r="F18" s="15">
        <v>4</v>
      </c>
      <c r="G18" s="15" t="s">
        <v>52</v>
      </c>
      <c r="H18" s="11" t="s">
        <v>53</v>
      </c>
      <c r="I18" s="11">
        <v>1</v>
      </c>
      <c r="J18" s="11">
        <v>50</v>
      </c>
      <c r="K18" s="12">
        <f t="shared" si="0"/>
        <v>200</v>
      </c>
      <c r="L18" s="17"/>
      <c r="M18" s="14" t="s">
        <v>30</v>
      </c>
    </row>
    <row r="19" s="2" customFormat="1" ht="108" customHeight="1" spans="1:13">
      <c r="A19" s="10">
        <v>16</v>
      </c>
      <c r="B19" s="6"/>
      <c r="C19" s="15" t="s">
        <v>59</v>
      </c>
      <c r="D19" s="15" t="s">
        <v>60</v>
      </c>
      <c r="E19" s="15" t="s">
        <v>61</v>
      </c>
      <c r="F19" s="15">
        <v>1</v>
      </c>
      <c r="G19" s="15" t="s">
        <v>29</v>
      </c>
      <c r="H19" s="11" t="s">
        <v>53</v>
      </c>
      <c r="I19" s="11">
        <v>1</v>
      </c>
      <c r="J19" s="11">
        <v>1500</v>
      </c>
      <c r="K19" s="12">
        <f t="shared" si="0"/>
        <v>1500</v>
      </c>
      <c r="L19" s="17"/>
      <c r="M19" s="14" t="s">
        <v>30</v>
      </c>
    </row>
    <row r="20" s="2" customFormat="1" ht="41" customHeight="1" spans="1:13">
      <c r="A20" s="10">
        <v>17</v>
      </c>
      <c r="B20" s="6"/>
      <c r="C20" s="6"/>
      <c r="D20" s="6"/>
      <c r="E20" s="15" t="s">
        <v>62</v>
      </c>
      <c r="F20" s="15">
        <v>100</v>
      </c>
      <c r="G20" s="15" t="s">
        <v>50</v>
      </c>
      <c r="H20" s="11" t="s">
        <v>53</v>
      </c>
      <c r="I20" s="11">
        <v>1</v>
      </c>
      <c r="J20" s="11">
        <v>20</v>
      </c>
      <c r="K20" s="12">
        <f t="shared" si="0"/>
        <v>2000</v>
      </c>
      <c r="L20" s="17"/>
      <c r="M20" s="14" t="s">
        <v>30</v>
      </c>
    </row>
    <row r="21" s="2" customFormat="1" ht="41" customHeight="1" spans="1:13">
      <c r="A21" s="10">
        <v>18</v>
      </c>
      <c r="B21" s="6"/>
      <c r="C21" s="6"/>
      <c r="D21" s="6"/>
      <c r="E21" s="15" t="s">
        <v>63</v>
      </c>
      <c r="F21" s="15">
        <v>1</v>
      </c>
      <c r="G21" s="15" t="s">
        <v>52</v>
      </c>
      <c r="H21" s="11" t="s">
        <v>53</v>
      </c>
      <c r="I21" s="11">
        <v>1</v>
      </c>
      <c r="J21" s="11">
        <v>500</v>
      </c>
      <c r="K21" s="12">
        <f t="shared" si="0"/>
        <v>500</v>
      </c>
      <c r="L21" s="17"/>
      <c r="M21" s="14" t="s">
        <v>64</v>
      </c>
    </row>
    <row r="22" s="2" customFormat="1" ht="41" customHeight="1" spans="1:13">
      <c r="A22" s="10">
        <v>19</v>
      </c>
      <c r="B22" s="6"/>
      <c r="C22" s="6"/>
      <c r="D22" s="15" t="s">
        <v>65</v>
      </c>
      <c r="E22" s="15" t="s">
        <v>66</v>
      </c>
      <c r="F22" s="15">
        <v>100</v>
      </c>
      <c r="G22" s="15" t="s">
        <v>50</v>
      </c>
      <c r="H22" s="11" t="s">
        <v>53</v>
      </c>
      <c r="I22" s="11">
        <v>1</v>
      </c>
      <c r="J22" s="11">
        <v>500</v>
      </c>
      <c r="K22" s="12">
        <f t="shared" si="0"/>
        <v>50000</v>
      </c>
      <c r="L22" s="17"/>
      <c r="M22" s="14" t="s">
        <v>64</v>
      </c>
    </row>
    <row r="23" s="2" customFormat="1" ht="41" customHeight="1" spans="1:13">
      <c r="A23" s="10">
        <v>20</v>
      </c>
      <c r="B23" s="6"/>
      <c r="C23" s="6"/>
      <c r="D23" s="6"/>
      <c r="E23" s="15" t="s">
        <v>63</v>
      </c>
      <c r="F23" s="15">
        <v>1</v>
      </c>
      <c r="G23" s="15" t="s">
        <v>52</v>
      </c>
      <c r="H23" s="11" t="s">
        <v>53</v>
      </c>
      <c r="I23" s="11">
        <v>1</v>
      </c>
      <c r="J23" s="11">
        <v>500</v>
      </c>
      <c r="K23" s="12">
        <f t="shared" si="0"/>
        <v>500</v>
      </c>
      <c r="L23" s="18"/>
      <c r="M23" s="14" t="s">
        <v>64</v>
      </c>
    </row>
    <row r="24" s="2" customFormat="1" ht="101" customHeight="1" spans="1:13">
      <c r="A24" s="10">
        <v>21</v>
      </c>
      <c r="B24" s="15" t="s">
        <v>67</v>
      </c>
      <c r="C24" s="10" t="s">
        <v>68</v>
      </c>
      <c r="D24" s="15" t="s">
        <v>69</v>
      </c>
      <c r="E24" s="15" t="s">
        <v>70</v>
      </c>
      <c r="F24" s="15">
        <v>3</v>
      </c>
      <c r="G24" s="15" t="s">
        <v>25</v>
      </c>
      <c r="H24" s="11" t="s">
        <v>20</v>
      </c>
      <c r="I24" s="11">
        <v>1</v>
      </c>
      <c r="J24" s="11">
        <v>800</v>
      </c>
      <c r="K24" s="12">
        <f t="shared" si="0"/>
        <v>2400</v>
      </c>
      <c r="L24" s="18"/>
      <c r="M24" s="14" t="s">
        <v>21</v>
      </c>
    </row>
    <row r="25" s="3" customFormat="1" ht="66" customHeight="1" spans="1:13">
      <c r="A25" s="10">
        <v>22</v>
      </c>
      <c r="B25" s="6"/>
      <c r="C25" s="15" t="s">
        <v>71</v>
      </c>
      <c r="D25" s="15" t="s">
        <v>71</v>
      </c>
      <c r="E25" s="15"/>
      <c r="F25" s="15">
        <v>1</v>
      </c>
      <c r="G25" s="15" t="s">
        <v>72</v>
      </c>
      <c r="H25" s="11" t="s">
        <v>73</v>
      </c>
      <c r="I25" s="11">
        <v>1</v>
      </c>
      <c r="J25" s="11">
        <v>200</v>
      </c>
      <c r="K25" s="12">
        <f t="shared" si="0"/>
        <v>200</v>
      </c>
      <c r="L25" s="6"/>
      <c r="M25" s="14" t="s">
        <v>30</v>
      </c>
    </row>
    <row r="26" s="2" customFormat="1" ht="24" customHeight="1" spans="1:13">
      <c r="A26" s="19" t="s">
        <v>74</v>
      </c>
      <c r="B26" s="6"/>
      <c r="C26" s="6"/>
      <c r="D26" s="6"/>
      <c r="E26" s="6"/>
      <c r="F26" s="6"/>
      <c r="G26" s="6"/>
      <c r="H26" s="6"/>
      <c r="I26" s="6"/>
      <c r="J26" s="6"/>
      <c r="K26" s="20">
        <f>SUM(K3:K25)</f>
        <v>86050</v>
      </c>
      <c r="L26" s="17"/>
      <c r="M26" s="17"/>
    </row>
    <row r="27" s="2" customFormat="1" ht="21.95" customHeight="1" spans="1:13">
      <c r="A27" s="21" t="s">
        <v>75</v>
      </c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="2" customFormat="1" ht="21.95" customHeight="1" spans="1:13">
      <c r="A28" s="15">
        <v>23</v>
      </c>
      <c r="B28" s="15" t="s">
        <v>76</v>
      </c>
      <c r="C28" s="15" t="s">
        <v>77</v>
      </c>
      <c r="D28" s="15" t="s">
        <v>78</v>
      </c>
      <c r="E28" s="15" t="s">
        <v>79</v>
      </c>
      <c r="F28" s="15">
        <f>5*25</f>
        <v>125</v>
      </c>
      <c r="G28" s="15" t="s">
        <v>80</v>
      </c>
      <c r="H28" s="11" t="s">
        <v>20</v>
      </c>
      <c r="I28" s="11">
        <v>1</v>
      </c>
      <c r="J28" s="11">
        <v>300</v>
      </c>
      <c r="K28" s="12">
        <f t="shared" ref="K28:K66" si="1">J28*F28*I28</f>
        <v>37500</v>
      </c>
      <c r="L28" s="18"/>
      <c r="M28" s="14" t="s">
        <v>21</v>
      </c>
    </row>
    <row r="29" s="2" customFormat="1" ht="21.95" customHeight="1" spans="1:13">
      <c r="A29" s="15">
        <v>24</v>
      </c>
      <c r="B29" s="6"/>
      <c r="C29" s="6"/>
      <c r="D29" s="15" t="s">
        <v>81</v>
      </c>
      <c r="E29" s="15"/>
      <c r="F29" s="15">
        <v>1</v>
      </c>
      <c r="G29" s="15" t="s">
        <v>29</v>
      </c>
      <c r="H29" s="11" t="s">
        <v>20</v>
      </c>
      <c r="I29" s="11">
        <v>1</v>
      </c>
      <c r="J29" s="11">
        <v>300</v>
      </c>
      <c r="K29" s="12">
        <f t="shared" si="1"/>
        <v>300</v>
      </c>
      <c r="L29" s="18"/>
      <c r="M29" s="14" t="s">
        <v>21</v>
      </c>
    </row>
    <row r="30" s="2" customFormat="1" ht="21.95" customHeight="1" spans="1:13">
      <c r="A30" s="15">
        <v>25</v>
      </c>
      <c r="B30" s="6"/>
      <c r="C30" s="6"/>
      <c r="D30" s="15" t="s">
        <v>82</v>
      </c>
      <c r="E30" s="15"/>
      <c r="F30" s="15">
        <v>1</v>
      </c>
      <c r="G30" s="15" t="s">
        <v>29</v>
      </c>
      <c r="H30" s="11" t="s">
        <v>20</v>
      </c>
      <c r="I30" s="11">
        <v>1</v>
      </c>
      <c r="J30" s="11">
        <v>300</v>
      </c>
      <c r="K30" s="12">
        <f t="shared" si="1"/>
        <v>300</v>
      </c>
      <c r="L30" s="18"/>
      <c r="M30" s="14" t="s">
        <v>21</v>
      </c>
    </row>
    <row r="31" s="2" customFormat="1" ht="21.95" customHeight="1" spans="1:13">
      <c r="A31" s="15">
        <v>26</v>
      </c>
      <c r="B31" s="6"/>
      <c r="C31" s="6"/>
      <c r="D31" s="15" t="s">
        <v>83</v>
      </c>
      <c r="E31" s="15"/>
      <c r="F31" s="15">
        <v>4</v>
      </c>
      <c r="G31" s="15" t="s">
        <v>84</v>
      </c>
      <c r="H31" s="11" t="s">
        <v>20</v>
      </c>
      <c r="I31" s="11">
        <v>1</v>
      </c>
      <c r="J31" s="11">
        <v>300</v>
      </c>
      <c r="K31" s="12">
        <f t="shared" si="1"/>
        <v>1200</v>
      </c>
      <c r="L31" s="18"/>
      <c r="M31" s="14" t="s">
        <v>21</v>
      </c>
    </row>
    <row r="32" s="2" customFormat="1" ht="21.95" customHeight="1" spans="1:13">
      <c r="A32" s="15">
        <v>27</v>
      </c>
      <c r="B32" s="6"/>
      <c r="C32" s="6"/>
      <c r="D32" s="15" t="s">
        <v>85</v>
      </c>
      <c r="E32" s="15"/>
      <c r="F32" s="15">
        <v>1</v>
      </c>
      <c r="G32" s="15" t="s">
        <v>29</v>
      </c>
      <c r="H32" s="11" t="s">
        <v>20</v>
      </c>
      <c r="I32" s="11">
        <v>1</v>
      </c>
      <c r="J32" s="11">
        <v>300</v>
      </c>
      <c r="K32" s="12">
        <f t="shared" si="1"/>
        <v>300</v>
      </c>
      <c r="L32" s="18"/>
      <c r="M32" s="14" t="s">
        <v>21</v>
      </c>
    </row>
    <row r="33" s="2" customFormat="1" ht="21.95" customHeight="1" spans="1:13">
      <c r="A33" s="15">
        <v>28</v>
      </c>
      <c r="B33" s="6"/>
      <c r="C33" s="6"/>
      <c r="D33" s="15" t="s">
        <v>86</v>
      </c>
      <c r="E33" s="15"/>
      <c r="F33" s="15">
        <v>1</v>
      </c>
      <c r="G33" s="15" t="s">
        <v>52</v>
      </c>
      <c r="H33" s="11" t="s">
        <v>53</v>
      </c>
      <c r="I33" s="11">
        <v>1</v>
      </c>
      <c r="J33" s="11">
        <v>300</v>
      </c>
      <c r="K33" s="12">
        <f t="shared" si="1"/>
        <v>300</v>
      </c>
      <c r="L33" s="18"/>
      <c r="M33" s="14" t="s">
        <v>21</v>
      </c>
    </row>
    <row r="34" s="2" customFormat="1" ht="21.95" customHeight="1" spans="1:13">
      <c r="A34" s="15">
        <v>29</v>
      </c>
      <c r="B34" s="6"/>
      <c r="C34" s="15" t="s">
        <v>87</v>
      </c>
      <c r="D34" s="22" t="s">
        <v>88</v>
      </c>
      <c r="E34" s="22" t="s">
        <v>89</v>
      </c>
      <c r="F34" s="22">
        <f>25*4.88</f>
        <v>122</v>
      </c>
      <c r="G34" s="22" t="s">
        <v>19</v>
      </c>
      <c r="H34" s="23" t="s">
        <v>47</v>
      </c>
      <c r="I34" s="23">
        <v>1</v>
      </c>
      <c r="J34" s="23">
        <v>18000</v>
      </c>
      <c r="K34" s="23">
        <f t="shared" si="1"/>
        <v>2196000</v>
      </c>
      <c r="L34" s="18"/>
      <c r="M34" s="14" t="s">
        <v>21</v>
      </c>
    </row>
    <row r="35" s="2" customFormat="1" ht="21.95" customHeight="1" spans="1:13">
      <c r="A35" s="15">
        <v>30</v>
      </c>
      <c r="B35" s="6"/>
      <c r="C35" s="6"/>
      <c r="D35" s="15" t="s">
        <v>90</v>
      </c>
      <c r="E35" s="15" t="s">
        <v>91</v>
      </c>
      <c r="F35" s="15">
        <f>24*2.44</f>
        <v>58.56</v>
      </c>
      <c r="G35" s="15" t="s">
        <v>19</v>
      </c>
      <c r="H35" s="11" t="s">
        <v>20</v>
      </c>
      <c r="I35" s="11">
        <v>1</v>
      </c>
      <c r="J35" s="11">
        <v>100</v>
      </c>
      <c r="K35" s="12">
        <f t="shared" si="1"/>
        <v>5856</v>
      </c>
      <c r="L35" s="18"/>
      <c r="M35" s="14" t="s">
        <v>21</v>
      </c>
    </row>
    <row r="36" s="2" customFormat="1" ht="21.95" customHeight="1" spans="1:13">
      <c r="A36" s="15">
        <v>31</v>
      </c>
      <c r="B36" s="6"/>
      <c r="C36" s="6"/>
      <c r="D36" s="15" t="s">
        <v>92</v>
      </c>
      <c r="E36" s="15"/>
      <c r="F36" s="15">
        <v>200</v>
      </c>
      <c r="G36" s="15" t="s">
        <v>19</v>
      </c>
      <c r="H36" s="11" t="s">
        <v>20</v>
      </c>
      <c r="I36" s="11">
        <v>1</v>
      </c>
      <c r="J36" s="11">
        <v>100</v>
      </c>
      <c r="K36" s="12">
        <f t="shared" si="1"/>
        <v>20000</v>
      </c>
      <c r="L36" s="18"/>
      <c r="M36" s="14" t="s">
        <v>93</v>
      </c>
    </row>
    <row r="37" s="2" customFormat="1" ht="21.95" customHeight="1" spans="1:13">
      <c r="A37" s="15">
        <v>32</v>
      </c>
      <c r="B37" s="6"/>
      <c r="C37" s="6"/>
      <c r="D37" s="15" t="s">
        <v>94</v>
      </c>
      <c r="E37" s="15"/>
      <c r="F37" s="15">
        <v>1</v>
      </c>
      <c r="G37" s="15" t="s">
        <v>29</v>
      </c>
      <c r="H37" s="11" t="s">
        <v>20</v>
      </c>
      <c r="I37" s="11">
        <v>1</v>
      </c>
      <c r="J37" s="11">
        <v>100</v>
      </c>
      <c r="K37" s="12">
        <f t="shared" si="1"/>
        <v>100</v>
      </c>
      <c r="L37" s="18"/>
      <c r="M37" s="14" t="s">
        <v>93</v>
      </c>
    </row>
    <row r="38" s="2" customFormat="1" ht="21.95" customHeight="1" spans="1:13">
      <c r="A38" s="15">
        <v>33</v>
      </c>
      <c r="B38" s="6"/>
      <c r="C38" s="6"/>
      <c r="D38" s="15" t="s">
        <v>95</v>
      </c>
      <c r="E38" s="15" t="s">
        <v>96</v>
      </c>
      <c r="F38" s="15">
        <v>4</v>
      </c>
      <c r="G38" s="15" t="s">
        <v>25</v>
      </c>
      <c r="H38" s="11" t="s">
        <v>20</v>
      </c>
      <c r="I38" s="11">
        <v>1</v>
      </c>
      <c r="J38" s="11">
        <v>100</v>
      </c>
      <c r="K38" s="12">
        <f t="shared" si="1"/>
        <v>400</v>
      </c>
      <c r="L38" s="18"/>
      <c r="M38" s="14" t="s">
        <v>93</v>
      </c>
    </row>
    <row r="39" s="2" customFormat="1" ht="21.95" customHeight="1" spans="1:13">
      <c r="A39" s="15">
        <v>34</v>
      </c>
      <c r="B39" s="6"/>
      <c r="C39" s="15" t="s">
        <v>97</v>
      </c>
      <c r="D39" s="15" t="s">
        <v>98</v>
      </c>
      <c r="E39" s="15" t="s">
        <v>99</v>
      </c>
      <c r="F39" s="15">
        <v>1</v>
      </c>
      <c r="G39" s="15" t="s">
        <v>29</v>
      </c>
      <c r="H39" s="11" t="s">
        <v>20</v>
      </c>
      <c r="I39" s="11">
        <v>1</v>
      </c>
      <c r="J39" s="11">
        <v>1000</v>
      </c>
      <c r="K39" s="12">
        <f t="shared" si="1"/>
        <v>1000</v>
      </c>
      <c r="L39" s="17"/>
      <c r="M39" s="14" t="s">
        <v>34</v>
      </c>
    </row>
    <row r="40" s="2" customFormat="1" ht="21.95" customHeight="1" spans="1:13">
      <c r="A40" s="15">
        <v>35</v>
      </c>
      <c r="B40" s="6"/>
      <c r="C40" s="10" t="s">
        <v>100</v>
      </c>
      <c r="D40" s="15" t="s">
        <v>101</v>
      </c>
      <c r="E40" s="15"/>
      <c r="F40" s="15">
        <v>1</v>
      </c>
      <c r="G40" s="15" t="s">
        <v>36</v>
      </c>
      <c r="H40" s="11" t="s">
        <v>47</v>
      </c>
      <c r="I40" s="11">
        <v>1</v>
      </c>
      <c r="J40" s="11">
        <v>2500</v>
      </c>
      <c r="K40" s="12">
        <f t="shared" si="1"/>
        <v>2500</v>
      </c>
      <c r="L40" s="18"/>
      <c r="M40" s="14" t="s">
        <v>30</v>
      </c>
    </row>
    <row r="41" s="2" customFormat="1" ht="21.95" customHeight="1" spans="1:13">
      <c r="A41" s="15">
        <v>36</v>
      </c>
      <c r="B41" s="6"/>
      <c r="C41" s="6"/>
      <c r="D41" s="15" t="s">
        <v>102</v>
      </c>
      <c r="E41" s="15" t="s">
        <v>103</v>
      </c>
      <c r="F41" s="15">
        <v>1</v>
      </c>
      <c r="G41" s="15" t="s">
        <v>29</v>
      </c>
      <c r="H41" s="11" t="s">
        <v>20</v>
      </c>
      <c r="I41" s="11">
        <v>1</v>
      </c>
      <c r="J41" s="11">
        <v>200</v>
      </c>
      <c r="K41" s="12">
        <f t="shared" si="1"/>
        <v>200</v>
      </c>
      <c r="L41" s="6"/>
      <c r="M41" s="14" t="s">
        <v>21</v>
      </c>
    </row>
    <row r="42" s="2" customFormat="1" ht="21.95" customHeight="1" spans="1:13">
      <c r="A42" s="15">
        <v>37</v>
      </c>
      <c r="B42" s="6"/>
      <c r="C42" s="6"/>
      <c r="D42" s="6"/>
      <c r="E42" s="15" t="s">
        <v>104</v>
      </c>
      <c r="F42" s="15">
        <v>8</v>
      </c>
      <c r="G42" s="15" t="s">
        <v>105</v>
      </c>
      <c r="H42" s="11" t="s">
        <v>20</v>
      </c>
      <c r="I42" s="11">
        <v>1</v>
      </c>
      <c r="J42" s="11">
        <v>400</v>
      </c>
      <c r="K42" s="12">
        <f t="shared" si="1"/>
        <v>3200</v>
      </c>
      <c r="L42" s="18"/>
      <c r="M42" s="14" t="s">
        <v>21</v>
      </c>
    </row>
    <row r="43" s="2" customFormat="1" ht="21.95" customHeight="1" spans="1:13">
      <c r="A43" s="15">
        <v>38</v>
      </c>
      <c r="B43" s="6"/>
      <c r="C43" s="6"/>
      <c r="D43" s="15" t="s">
        <v>106</v>
      </c>
      <c r="E43" s="15" t="s">
        <v>107</v>
      </c>
      <c r="F43" s="15">
        <v>40</v>
      </c>
      <c r="G43" s="15" t="s">
        <v>25</v>
      </c>
      <c r="H43" s="11" t="s">
        <v>20</v>
      </c>
      <c r="I43" s="11">
        <v>1</v>
      </c>
      <c r="J43" s="11">
        <v>200</v>
      </c>
      <c r="K43" s="12">
        <f t="shared" si="1"/>
        <v>8000</v>
      </c>
      <c r="L43" s="18"/>
      <c r="M43" s="14" t="s">
        <v>21</v>
      </c>
    </row>
    <row r="44" s="2" customFormat="1" ht="21.95" customHeight="1" spans="1:13">
      <c r="A44" s="15">
        <v>39</v>
      </c>
      <c r="B44" s="6"/>
      <c r="C44" s="10" t="s">
        <v>108</v>
      </c>
      <c r="D44" s="15" t="s">
        <v>109</v>
      </c>
      <c r="E44" s="15" t="s">
        <v>110</v>
      </c>
      <c r="F44" s="15">
        <v>250</v>
      </c>
      <c r="G44" s="15" t="s">
        <v>111</v>
      </c>
      <c r="H44" s="11" t="s">
        <v>20</v>
      </c>
      <c r="I44" s="11">
        <v>1</v>
      </c>
      <c r="J44" s="11">
        <v>100</v>
      </c>
      <c r="K44" s="12">
        <f t="shared" si="1"/>
        <v>25000</v>
      </c>
      <c r="L44" s="18"/>
      <c r="M44" s="14" t="s">
        <v>93</v>
      </c>
    </row>
    <row r="45" s="2" customFormat="1" ht="18" customHeight="1" spans="1:13">
      <c r="A45" s="15">
        <v>40</v>
      </c>
      <c r="B45" s="24" t="s">
        <v>112</v>
      </c>
      <c r="C45" s="24" t="s">
        <v>113</v>
      </c>
      <c r="D45" s="24"/>
      <c r="E45" s="24"/>
      <c r="F45" s="24">
        <v>16</v>
      </c>
      <c r="G45" s="24" t="s">
        <v>114</v>
      </c>
      <c r="H45" s="25" t="s">
        <v>20</v>
      </c>
      <c r="I45" s="25">
        <v>1</v>
      </c>
      <c r="J45" s="25">
        <v>800</v>
      </c>
      <c r="K45" s="16">
        <f t="shared" si="1"/>
        <v>12800</v>
      </c>
      <c r="L45" s="17"/>
      <c r="M45" s="14" t="s">
        <v>21</v>
      </c>
    </row>
    <row r="46" s="2" customFormat="1" ht="18" customHeight="1" spans="1:13">
      <c r="A46" s="15">
        <v>41</v>
      </c>
      <c r="B46" s="6"/>
      <c r="C46" s="24" t="s">
        <v>115</v>
      </c>
      <c r="D46" s="24"/>
      <c r="E46" s="24"/>
      <c r="F46" s="24">
        <v>6</v>
      </c>
      <c r="G46" s="24" t="s">
        <v>114</v>
      </c>
      <c r="H46" s="25" t="s">
        <v>20</v>
      </c>
      <c r="I46" s="25">
        <v>1</v>
      </c>
      <c r="J46" s="25">
        <v>800</v>
      </c>
      <c r="K46" s="16">
        <f t="shared" si="1"/>
        <v>4800</v>
      </c>
      <c r="L46" s="17"/>
      <c r="M46" s="14" t="s">
        <v>21</v>
      </c>
    </row>
    <row r="47" s="2" customFormat="1" ht="18" customHeight="1" spans="1:13">
      <c r="A47" s="15">
        <v>42</v>
      </c>
      <c r="B47" s="6"/>
      <c r="C47" s="24" t="s">
        <v>116</v>
      </c>
      <c r="D47" s="24"/>
      <c r="E47" s="24"/>
      <c r="F47" s="24">
        <v>6</v>
      </c>
      <c r="G47" s="24" t="s">
        <v>114</v>
      </c>
      <c r="H47" s="25" t="s">
        <v>20</v>
      </c>
      <c r="I47" s="25">
        <v>1</v>
      </c>
      <c r="J47" s="25">
        <v>800</v>
      </c>
      <c r="K47" s="16">
        <f t="shared" si="1"/>
        <v>4800</v>
      </c>
      <c r="L47" s="17"/>
      <c r="M47" s="14" t="s">
        <v>21</v>
      </c>
    </row>
    <row r="48" s="2" customFormat="1" ht="18" customHeight="1" spans="1:13">
      <c r="A48" s="15">
        <v>43</v>
      </c>
      <c r="B48" s="6"/>
      <c r="C48" s="24" t="s">
        <v>117</v>
      </c>
      <c r="D48" s="24"/>
      <c r="E48" s="24"/>
      <c r="F48" s="24">
        <v>4</v>
      </c>
      <c r="G48" s="24" t="s">
        <v>114</v>
      </c>
      <c r="H48" s="25" t="s">
        <v>20</v>
      </c>
      <c r="I48" s="25">
        <v>1</v>
      </c>
      <c r="J48" s="25">
        <v>100</v>
      </c>
      <c r="K48" s="16">
        <f t="shared" si="1"/>
        <v>400</v>
      </c>
      <c r="L48" s="17"/>
      <c r="M48" s="14" t="s">
        <v>93</v>
      </c>
    </row>
    <row r="49" s="2" customFormat="1" ht="18" customHeight="1" spans="1:13">
      <c r="A49" s="15">
        <v>44</v>
      </c>
      <c r="B49" s="6"/>
      <c r="C49" s="24" t="s">
        <v>118</v>
      </c>
      <c r="D49" s="24"/>
      <c r="E49" s="24"/>
      <c r="F49" s="24">
        <v>6</v>
      </c>
      <c r="G49" s="24" t="s">
        <v>114</v>
      </c>
      <c r="H49" s="25" t="s">
        <v>20</v>
      </c>
      <c r="I49" s="25">
        <v>1</v>
      </c>
      <c r="J49" s="25">
        <v>100</v>
      </c>
      <c r="K49" s="16">
        <f t="shared" si="1"/>
        <v>600</v>
      </c>
      <c r="L49" s="17"/>
      <c r="M49" s="14" t="s">
        <v>93</v>
      </c>
    </row>
    <row r="50" s="2" customFormat="1" ht="18" customHeight="1" spans="1:13">
      <c r="A50" s="15">
        <v>45</v>
      </c>
      <c r="B50" s="6"/>
      <c r="C50" s="24" t="s">
        <v>119</v>
      </c>
      <c r="D50" s="24"/>
      <c r="E50" s="24"/>
      <c r="F50" s="24">
        <v>1</v>
      </c>
      <c r="G50" s="24" t="s">
        <v>29</v>
      </c>
      <c r="H50" s="25" t="s">
        <v>20</v>
      </c>
      <c r="I50" s="25">
        <v>1</v>
      </c>
      <c r="J50" s="25">
        <v>100</v>
      </c>
      <c r="K50" s="16">
        <f t="shared" si="1"/>
        <v>100</v>
      </c>
      <c r="L50" s="17"/>
      <c r="M50" s="14" t="s">
        <v>93</v>
      </c>
    </row>
    <row r="51" s="2" customFormat="1" ht="18" customHeight="1" spans="1:13">
      <c r="A51" s="15">
        <v>46</v>
      </c>
      <c r="B51" s="6"/>
      <c r="C51" s="24" t="s">
        <v>120</v>
      </c>
      <c r="D51" s="24"/>
      <c r="E51" s="24"/>
      <c r="F51" s="24">
        <v>1</v>
      </c>
      <c r="G51" s="24" t="s">
        <v>29</v>
      </c>
      <c r="H51" s="25" t="s">
        <v>20</v>
      </c>
      <c r="I51" s="25">
        <v>1</v>
      </c>
      <c r="J51" s="25">
        <v>100</v>
      </c>
      <c r="K51" s="16">
        <f t="shared" si="1"/>
        <v>100</v>
      </c>
      <c r="L51" s="17"/>
      <c r="M51" s="14" t="s">
        <v>93</v>
      </c>
    </row>
    <row r="52" s="2" customFormat="1" ht="18" customHeight="1" spans="1:13">
      <c r="A52" s="15">
        <v>47</v>
      </c>
      <c r="B52" s="6"/>
      <c r="C52" s="24" t="s">
        <v>121</v>
      </c>
      <c r="D52" s="24"/>
      <c r="E52" s="24"/>
      <c r="F52" s="24">
        <v>1</v>
      </c>
      <c r="G52" s="24" t="s">
        <v>122</v>
      </c>
      <c r="H52" s="25" t="s">
        <v>20</v>
      </c>
      <c r="I52" s="25">
        <v>1</v>
      </c>
      <c r="J52" s="25">
        <v>100</v>
      </c>
      <c r="K52" s="16">
        <f t="shared" si="1"/>
        <v>100</v>
      </c>
      <c r="L52" s="17"/>
      <c r="M52" s="14" t="s">
        <v>93</v>
      </c>
    </row>
    <row r="53" s="2" customFormat="1" ht="18" customHeight="1" spans="1:13">
      <c r="A53" s="15">
        <v>48</v>
      </c>
      <c r="B53" s="6"/>
      <c r="C53" s="24" t="s">
        <v>123</v>
      </c>
      <c r="D53" s="24"/>
      <c r="E53" s="24"/>
      <c r="F53" s="24">
        <v>1</v>
      </c>
      <c r="G53" s="24" t="s">
        <v>105</v>
      </c>
      <c r="H53" s="25" t="s">
        <v>20</v>
      </c>
      <c r="I53" s="25">
        <v>1</v>
      </c>
      <c r="J53" s="25">
        <v>100</v>
      </c>
      <c r="K53" s="16">
        <f t="shared" si="1"/>
        <v>100</v>
      </c>
      <c r="L53" s="17"/>
      <c r="M53" s="14" t="s">
        <v>93</v>
      </c>
    </row>
    <row r="54" s="2" customFormat="1" ht="18" customHeight="1" spans="1:13">
      <c r="A54" s="15">
        <v>49</v>
      </c>
      <c r="B54" s="6"/>
      <c r="C54" s="24" t="s">
        <v>124</v>
      </c>
      <c r="D54" s="24"/>
      <c r="E54" s="24"/>
      <c r="F54" s="24">
        <v>1</v>
      </c>
      <c r="G54" s="24" t="s">
        <v>25</v>
      </c>
      <c r="H54" s="25" t="s">
        <v>53</v>
      </c>
      <c r="I54" s="25">
        <v>1</v>
      </c>
      <c r="J54" s="25">
        <v>500</v>
      </c>
      <c r="K54" s="16">
        <f t="shared" si="1"/>
        <v>500</v>
      </c>
      <c r="L54" s="17"/>
      <c r="M54" s="14" t="s">
        <v>64</v>
      </c>
    </row>
    <row r="55" s="2" customFormat="1" ht="18" customHeight="1" spans="1:13">
      <c r="A55" s="15">
        <v>50</v>
      </c>
      <c r="B55" s="6"/>
      <c r="C55" s="24" t="s">
        <v>125</v>
      </c>
      <c r="D55" s="24"/>
      <c r="E55" s="24"/>
      <c r="F55" s="24">
        <v>1</v>
      </c>
      <c r="G55" s="24" t="s">
        <v>72</v>
      </c>
      <c r="H55" s="25" t="s">
        <v>20</v>
      </c>
      <c r="I55" s="25">
        <v>1</v>
      </c>
      <c r="J55" s="25">
        <v>100</v>
      </c>
      <c r="K55" s="16">
        <f t="shared" si="1"/>
        <v>100</v>
      </c>
      <c r="L55" s="17"/>
      <c r="M55" s="14" t="s">
        <v>93</v>
      </c>
    </row>
    <row r="56" s="2" customFormat="1" ht="18" customHeight="1" spans="1:13">
      <c r="A56" s="15">
        <v>51</v>
      </c>
      <c r="B56" s="24" t="s">
        <v>126</v>
      </c>
      <c r="C56" s="24" t="s">
        <v>127</v>
      </c>
      <c r="D56" s="24"/>
      <c r="E56" s="24"/>
      <c r="F56" s="24">
        <v>40</v>
      </c>
      <c r="G56" s="24" t="s">
        <v>105</v>
      </c>
      <c r="H56" s="25" t="s">
        <v>20</v>
      </c>
      <c r="I56" s="25">
        <v>1</v>
      </c>
      <c r="J56" s="25">
        <v>80</v>
      </c>
      <c r="K56" s="16">
        <f t="shared" si="1"/>
        <v>3200</v>
      </c>
      <c r="L56" s="17"/>
      <c r="M56" s="14" t="s">
        <v>21</v>
      </c>
    </row>
    <row r="57" s="2" customFormat="1" ht="18" customHeight="1" spans="1:13">
      <c r="A57" s="15">
        <v>52</v>
      </c>
      <c r="B57" s="6"/>
      <c r="C57" s="24" t="s">
        <v>128</v>
      </c>
      <c r="D57" s="24"/>
      <c r="E57" s="24"/>
      <c r="F57" s="24">
        <v>18</v>
      </c>
      <c r="G57" s="24" t="s">
        <v>105</v>
      </c>
      <c r="H57" s="25" t="s">
        <v>20</v>
      </c>
      <c r="I57" s="25">
        <v>1</v>
      </c>
      <c r="J57" s="25">
        <v>200</v>
      </c>
      <c r="K57" s="16">
        <f t="shared" si="1"/>
        <v>3600</v>
      </c>
      <c r="L57" s="17"/>
      <c r="M57" s="14" t="s">
        <v>21</v>
      </c>
    </row>
    <row r="58" s="2" customFormat="1" ht="18" customHeight="1" spans="1:13">
      <c r="A58" s="15">
        <v>53</v>
      </c>
      <c r="B58" s="6"/>
      <c r="C58" s="24" t="s">
        <v>129</v>
      </c>
      <c r="D58" s="24"/>
      <c r="E58" s="24"/>
      <c r="F58" s="24">
        <v>18</v>
      </c>
      <c r="G58" s="24" t="s">
        <v>105</v>
      </c>
      <c r="H58" s="25" t="s">
        <v>20</v>
      </c>
      <c r="I58" s="25">
        <v>1</v>
      </c>
      <c r="J58" s="25">
        <v>100</v>
      </c>
      <c r="K58" s="16">
        <f t="shared" si="1"/>
        <v>1800</v>
      </c>
      <c r="L58" s="17"/>
      <c r="M58" s="14" t="s">
        <v>93</v>
      </c>
    </row>
    <row r="59" s="2" customFormat="1" ht="18" customHeight="1" spans="1:13">
      <c r="A59" s="15">
        <v>54</v>
      </c>
      <c r="B59" s="6"/>
      <c r="C59" s="24" t="s">
        <v>130</v>
      </c>
      <c r="D59" s="24"/>
      <c r="E59" s="24"/>
      <c r="F59" s="24">
        <v>10</v>
      </c>
      <c r="G59" s="24" t="s">
        <v>105</v>
      </c>
      <c r="H59" s="25" t="s">
        <v>20</v>
      </c>
      <c r="I59" s="25">
        <v>1</v>
      </c>
      <c r="J59" s="25">
        <v>100</v>
      </c>
      <c r="K59" s="16">
        <f t="shared" si="1"/>
        <v>1000</v>
      </c>
      <c r="L59" s="17"/>
      <c r="M59" s="14" t="s">
        <v>93</v>
      </c>
    </row>
    <row r="60" s="2" customFormat="1" ht="18" customHeight="1" spans="1:13">
      <c r="A60" s="15">
        <v>55</v>
      </c>
      <c r="B60" s="6"/>
      <c r="C60" s="24" t="s">
        <v>131</v>
      </c>
      <c r="D60" s="24"/>
      <c r="E60" s="24"/>
      <c r="F60" s="24">
        <v>6</v>
      </c>
      <c r="G60" s="24" t="s">
        <v>105</v>
      </c>
      <c r="H60" s="25" t="s">
        <v>20</v>
      </c>
      <c r="I60" s="25">
        <v>1</v>
      </c>
      <c r="J60" s="25">
        <v>100</v>
      </c>
      <c r="K60" s="16">
        <f t="shared" si="1"/>
        <v>600</v>
      </c>
      <c r="L60" s="17"/>
      <c r="M60" s="14" t="s">
        <v>93</v>
      </c>
    </row>
    <row r="61" s="2" customFormat="1" ht="18" customHeight="1" spans="1:13">
      <c r="A61" s="15">
        <v>56</v>
      </c>
      <c r="B61" s="6"/>
      <c r="C61" s="24" t="s">
        <v>132</v>
      </c>
      <c r="D61" s="24"/>
      <c r="E61" s="24"/>
      <c r="F61" s="24">
        <v>1</v>
      </c>
      <c r="G61" s="24" t="s">
        <v>122</v>
      </c>
      <c r="H61" s="25" t="s">
        <v>20</v>
      </c>
      <c r="I61" s="25">
        <v>1</v>
      </c>
      <c r="J61" s="25">
        <v>100</v>
      </c>
      <c r="K61" s="16">
        <f t="shared" si="1"/>
        <v>100</v>
      </c>
      <c r="L61" s="17"/>
      <c r="M61" s="14" t="s">
        <v>93</v>
      </c>
    </row>
    <row r="62" s="2" customFormat="1" ht="18" customHeight="1" spans="1:13">
      <c r="A62" s="15">
        <v>57</v>
      </c>
      <c r="B62" s="6"/>
      <c r="C62" s="24" t="s">
        <v>133</v>
      </c>
      <c r="D62" s="24"/>
      <c r="E62" s="24"/>
      <c r="F62" s="24">
        <v>1</v>
      </c>
      <c r="G62" s="24" t="s">
        <v>29</v>
      </c>
      <c r="H62" s="25" t="s">
        <v>20</v>
      </c>
      <c r="I62" s="25">
        <v>1</v>
      </c>
      <c r="J62" s="25">
        <v>100</v>
      </c>
      <c r="K62" s="16">
        <f t="shared" si="1"/>
        <v>100</v>
      </c>
      <c r="L62" s="17"/>
      <c r="M62" s="14" t="s">
        <v>93</v>
      </c>
    </row>
    <row r="63" s="2" customFormat="1" ht="18" customHeight="1" spans="1:13">
      <c r="A63" s="15">
        <v>58</v>
      </c>
      <c r="B63" s="6"/>
      <c r="C63" s="24" t="s">
        <v>134</v>
      </c>
      <c r="D63" s="24"/>
      <c r="E63" s="24"/>
      <c r="F63" s="24">
        <v>1</v>
      </c>
      <c r="G63" s="24" t="s">
        <v>29</v>
      </c>
      <c r="H63" s="25" t="s">
        <v>20</v>
      </c>
      <c r="I63" s="25">
        <v>1</v>
      </c>
      <c r="J63" s="25">
        <v>100</v>
      </c>
      <c r="K63" s="16">
        <f t="shared" si="1"/>
        <v>100</v>
      </c>
      <c r="L63" s="17"/>
      <c r="M63" s="14" t="s">
        <v>93</v>
      </c>
    </row>
    <row r="64" s="2" customFormat="1" ht="18" customHeight="1" spans="1:13">
      <c r="A64" s="15">
        <v>59</v>
      </c>
      <c r="B64" s="6"/>
      <c r="C64" s="24" t="s">
        <v>135</v>
      </c>
      <c r="D64" s="24"/>
      <c r="E64" s="24"/>
      <c r="F64" s="24">
        <v>1</v>
      </c>
      <c r="G64" s="24" t="s">
        <v>105</v>
      </c>
      <c r="H64" s="25" t="s">
        <v>20</v>
      </c>
      <c r="I64" s="25">
        <v>1</v>
      </c>
      <c r="J64" s="25">
        <v>100</v>
      </c>
      <c r="K64" s="16">
        <f t="shared" si="1"/>
        <v>100</v>
      </c>
      <c r="L64" s="17"/>
      <c r="M64" s="14" t="s">
        <v>93</v>
      </c>
    </row>
    <row r="65" s="2" customFormat="1" ht="18" customHeight="1" spans="1:13">
      <c r="A65" s="15">
        <v>60</v>
      </c>
      <c r="B65" s="6"/>
      <c r="C65" s="24" t="s">
        <v>136</v>
      </c>
      <c r="D65" s="24"/>
      <c r="E65" s="24"/>
      <c r="F65" s="24">
        <v>1</v>
      </c>
      <c r="G65" s="24" t="s">
        <v>25</v>
      </c>
      <c r="H65" s="25" t="s">
        <v>20</v>
      </c>
      <c r="I65" s="25">
        <v>1</v>
      </c>
      <c r="J65" s="25">
        <v>100</v>
      </c>
      <c r="K65" s="16">
        <f t="shared" si="1"/>
        <v>100</v>
      </c>
      <c r="L65" s="17"/>
      <c r="M65" s="14" t="s">
        <v>93</v>
      </c>
    </row>
    <row r="66" s="2" customFormat="1" ht="18" customHeight="1" spans="1:13">
      <c r="A66" s="15">
        <v>61</v>
      </c>
      <c r="B66" s="6"/>
      <c r="C66" s="24" t="s">
        <v>137</v>
      </c>
      <c r="D66" s="24"/>
      <c r="E66" s="24"/>
      <c r="F66" s="24">
        <v>1</v>
      </c>
      <c r="G66" s="24" t="s">
        <v>72</v>
      </c>
      <c r="H66" s="25" t="s">
        <v>53</v>
      </c>
      <c r="I66" s="25">
        <v>1</v>
      </c>
      <c r="J66" s="25">
        <v>500</v>
      </c>
      <c r="K66" s="16">
        <f t="shared" si="1"/>
        <v>500</v>
      </c>
      <c r="L66" s="17"/>
      <c r="M66" s="14" t="s">
        <v>64</v>
      </c>
    </row>
    <row r="67" s="2" customFormat="1" ht="21.95" customHeight="1" spans="1:13">
      <c r="A67" s="19" t="s">
        <v>74</v>
      </c>
      <c r="B67" s="6"/>
      <c r="C67" s="6"/>
      <c r="D67" s="6"/>
      <c r="E67" s="6"/>
      <c r="F67" s="6"/>
      <c r="G67" s="6"/>
      <c r="H67" s="6"/>
      <c r="I67" s="6"/>
      <c r="J67" s="6"/>
      <c r="K67" s="20">
        <f>SUM(K27:K66)</f>
        <v>2337756</v>
      </c>
      <c r="L67" s="17"/>
      <c r="M67" s="17"/>
    </row>
    <row r="68" s="2" customFormat="1" ht="21.95" customHeight="1" spans="1:13">
      <c r="A68" s="21" t="s">
        <v>138</v>
      </c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</row>
    <row r="69" s="2" customFormat="1" ht="101" customHeight="1" spans="1:13">
      <c r="A69" s="15">
        <v>62</v>
      </c>
      <c r="B69" s="15" t="s">
        <v>139</v>
      </c>
      <c r="C69" s="15" t="s">
        <v>140</v>
      </c>
      <c r="D69" s="15" t="s">
        <v>141</v>
      </c>
      <c r="E69" s="15"/>
      <c r="F69" s="15">
        <v>8</v>
      </c>
      <c r="G69" s="24" t="s">
        <v>72</v>
      </c>
      <c r="H69" s="16" t="s">
        <v>53</v>
      </c>
      <c r="I69" s="16">
        <v>1</v>
      </c>
      <c r="J69" s="16">
        <v>500</v>
      </c>
      <c r="K69" s="16">
        <f t="shared" ref="K69:K90" si="2">J69*F69*I69</f>
        <v>4000</v>
      </c>
      <c r="L69" s="17"/>
      <c r="M69" s="14" t="s">
        <v>64</v>
      </c>
    </row>
    <row r="70" s="2" customFormat="1" ht="105" customHeight="1" spans="1:13">
      <c r="A70" s="15">
        <v>63</v>
      </c>
      <c r="B70" s="15" t="s">
        <v>142</v>
      </c>
      <c r="C70" s="15" t="s">
        <v>143</v>
      </c>
      <c r="D70" s="15" t="s">
        <v>144</v>
      </c>
      <c r="E70" s="15"/>
      <c r="F70" s="15">
        <v>1</v>
      </c>
      <c r="G70" s="15" t="s">
        <v>29</v>
      </c>
      <c r="H70" s="16" t="s">
        <v>53</v>
      </c>
      <c r="I70" s="16">
        <v>1</v>
      </c>
      <c r="J70" s="16">
        <v>500</v>
      </c>
      <c r="K70" s="12">
        <f t="shared" si="2"/>
        <v>500</v>
      </c>
      <c r="L70" s="17"/>
      <c r="M70" s="14" t="s">
        <v>64</v>
      </c>
    </row>
    <row r="71" s="2" customFormat="1" ht="25" customHeight="1" spans="1:13">
      <c r="A71" s="15">
        <v>64</v>
      </c>
      <c r="B71" s="15" t="s">
        <v>145</v>
      </c>
      <c r="C71" s="15" t="s">
        <v>146</v>
      </c>
      <c r="D71" s="15" t="s">
        <v>141</v>
      </c>
      <c r="E71" s="15" t="s">
        <v>147</v>
      </c>
      <c r="F71" s="15">
        <v>1</v>
      </c>
      <c r="G71" s="15" t="s">
        <v>25</v>
      </c>
      <c r="H71" s="16" t="s">
        <v>53</v>
      </c>
      <c r="I71" s="16">
        <v>1</v>
      </c>
      <c r="J71" s="16">
        <v>500</v>
      </c>
      <c r="K71" s="16">
        <f t="shared" si="2"/>
        <v>500</v>
      </c>
      <c r="L71" s="17"/>
      <c r="M71" s="14" t="s">
        <v>64</v>
      </c>
    </row>
    <row r="72" s="2" customFormat="1" ht="25" customHeight="1" spans="1:13">
      <c r="A72" s="15">
        <v>65</v>
      </c>
      <c r="B72" s="15" t="s">
        <v>148</v>
      </c>
      <c r="C72" s="15" t="s">
        <v>148</v>
      </c>
      <c r="D72" s="15"/>
      <c r="E72" s="15"/>
      <c r="F72" s="24">
        <v>1</v>
      </c>
      <c r="G72" s="24" t="s">
        <v>72</v>
      </c>
      <c r="H72" s="16" t="s">
        <v>53</v>
      </c>
      <c r="I72" s="16">
        <v>1</v>
      </c>
      <c r="J72" s="16">
        <v>500</v>
      </c>
      <c r="K72" s="16">
        <f t="shared" si="2"/>
        <v>500</v>
      </c>
      <c r="L72" s="17"/>
      <c r="M72" s="14" t="s">
        <v>64</v>
      </c>
    </row>
    <row r="73" s="2" customFormat="1" ht="97" customHeight="1" spans="1:13">
      <c r="A73" s="15">
        <v>66</v>
      </c>
      <c r="B73" s="15" t="s">
        <v>149</v>
      </c>
      <c r="C73" s="15" t="s">
        <v>150</v>
      </c>
      <c r="D73" s="15"/>
      <c r="E73" s="15" t="s">
        <v>151</v>
      </c>
      <c r="F73" s="15">
        <v>10</v>
      </c>
      <c r="G73" s="24" t="s">
        <v>72</v>
      </c>
      <c r="H73" s="16" t="s">
        <v>53</v>
      </c>
      <c r="I73" s="16">
        <v>1</v>
      </c>
      <c r="J73" s="16">
        <v>500</v>
      </c>
      <c r="K73" s="16">
        <f t="shared" si="2"/>
        <v>5000</v>
      </c>
      <c r="L73" s="17"/>
      <c r="M73" s="14" t="s">
        <v>64</v>
      </c>
    </row>
    <row r="74" s="2" customFormat="1" ht="36" customHeight="1" spans="1:13">
      <c r="A74" s="15">
        <v>67</v>
      </c>
      <c r="B74" s="15" t="s">
        <v>152</v>
      </c>
      <c r="C74" s="15" t="s">
        <v>153</v>
      </c>
      <c r="D74" s="15" t="s">
        <v>154</v>
      </c>
      <c r="E74" s="15" t="s">
        <v>155</v>
      </c>
      <c r="F74" s="15">
        <v>1</v>
      </c>
      <c r="G74" s="15" t="s">
        <v>25</v>
      </c>
      <c r="H74" s="16" t="s">
        <v>53</v>
      </c>
      <c r="I74" s="16">
        <v>1</v>
      </c>
      <c r="J74" s="16">
        <v>500</v>
      </c>
      <c r="K74" s="16">
        <f t="shared" si="2"/>
        <v>500</v>
      </c>
      <c r="L74" s="18"/>
      <c r="M74" s="14" t="s">
        <v>64</v>
      </c>
    </row>
    <row r="75" s="2" customFormat="1" ht="36" customHeight="1" spans="1:13">
      <c r="A75" s="15">
        <v>68</v>
      </c>
      <c r="B75" s="6"/>
      <c r="C75" s="15" t="s">
        <v>156</v>
      </c>
      <c r="D75" s="15" t="s">
        <v>156</v>
      </c>
      <c r="E75" s="15"/>
      <c r="F75" s="15">
        <v>1</v>
      </c>
      <c r="G75" s="15" t="s">
        <v>105</v>
      </c>
      <c r="H75" s="16" t="s">
        <v>20</v>
      </c>
      <c r="I75" s="16">
        <v>1</v>
      </c>
      <c r="J75" s="16">
        <v>100</v>
      </c>
      <c r="K75" s="16">
        <f t="shared" si="2"/>
        <v>100</v>
      </c>
      <c r="L75" s="6"/>
      <c r="M75" s="14" t="s">
        <v>93</v>
      </c>
    </row>
    <row r="76" s="2" customFormat="1" ht="36" customHeight="1" spans="1:13">
      <c r="A76" s="15">
        <v>69</v>
      </c>
      <c r="B76" s="6"/>
      <c r="C76" s="15" t="s">
        <v>157</v>
      </c>
      <c r="D76" s="15" t="s">
        <v>158</v>
      </c>
      <c r="E76" s="15"/>
      <c r="F76" s="15">
        <v>1</v>
      </c>
      <c r="G76" s="24" t="s">
        <v>72</v>
      </c>
      <c r="H76" s="16" t="s">
        <v>53</v>
      </c>
      <c r="I76" s="16">
        <v>1</v>
      </c>
      <c r="J76" s="16">
        <v>2500</v>
      </c>
      <c r="K76" s="16">
        <f t="shared" si="2"/>
        <v>2500</v>
      </c>
      <c r="L76" s="6"/>
      <c r="M76" s="14" t="s">
        <v>30</v>
      </c>
    </row>
    <row r="77" s="2" customFormat="1" ht="44" customHeight="1" spans="1:13">
      <c r="A77" s="15">
        <v>70</v>
      </c>
      <c r="B77" s="15" t="s">
        <v>159</v>
      </c>
      <c r="C77" s="15" t="s">
        <v>160</v>
      </c>
      <c r="D77" s="15" t="s">
        <v>161</v>
      </c>
      <c r="E77" s="15"/>
      <c r="F77" s="24">
        <v>12</v>
      </c>
      <c r="G77" s="24" t="s">
        <v>72</v>
      </c>
      <c r="H77" s="16" t="s">
        <v>53</v>
      </c>
      <c r="I77" s="16">
        <v>1</v>
      </c>
      <c r="J77" s="16">
        <v>1500</v>
      </c>
      <c r="K77" s="16">
        <f t="shared" si="2"/>
        <v>18000</v>
      </c>
      <c r="L77" s="17"/>
      <c r="M77" s="14" t="s">
        <v>30</v>
      </c>
    </row>
    <row r="78" s="2" customFormat="1" ht="36" customHeight="1" spans="1:13">
      <c r="A78" s="15">
        <v>71</v>
      </c>
      <c r="B78" s="6"/>
      <c r="C78" s="15" t="s">
        <v>162</v>
      </c>
      <c r="D78" s="15" t="s">
        <v>163</v>
      </c>
      <c r="E78" s="15"/>
      <c r="F78" s="24">
        <v>5</v>
      </c>
      <c r="G78" s="24" t="s">
        <v>72</v>
      </c>
      <c r="H78" s="16" t="s">
        <v>53</v>
      </c>
      <c r="I78" s="16">
        <v>1</v>
      </c>
      <c r="J78" s="16">
        <v>1500</v>
      </c>
      <c r="K78" s="16">
        <f t="shared" si="2"/>
        <v>7500</v>
      </c>
      <c r="L78" s="17"/>
      <c r="M78" s="14" t="s">
        <v>30</v>
      </c>
    </row>
    <row r="79" s="2" customFormat="1" ht="30" customHeight="1" spans="1:13">
      <c r="A79" s="15">
        <v>72</v>
      </c>
      <c r="B79" s="15" t="s">
        <v>164</v>
      </c>
      <c r="C79" s="15" t="s">
        <v>165</v>
      </c>
      <c r="D79" s="15" t="s">
        <v>166</v>
      </c>
      <c r="E79" s="15"/>
      <c r="F79" s="24">
        <v>3</v>
      </c>
      <c r="G79" s="24" t="s">
        <v>167</v>
      </c>
      <c r="H79" s="16" t="s">
        <v>168</v>
      </c>
      <c r="I79" s="16">
        <v>1</v>
      </c>
      <c r="J79" s="16">
        <v>1000</v>
      </c>
      <c r="K79" s="16">
        <f t="shared" si="2"/>
        <v>3000</v>
      </c>
      <c r="L79" s="17"/>
      <c r="M79" s="14" t="s">
        <v>30</v>
      </c>
    </row>
    <row r="80" s="2" customFormat="1" ht="25" customHeight="1" spans="1:13">
      <c r="A80" s="15">
        <v>73</v>
      </c>
      <c r="B80" s="15" t="s">
        <v>169</v>
      </c>
      <c r="C80" s="18" t="s">
        <v>170</v>
      </c>
      <c r="D80" s="15" t="s">
        <v>171</v>
      </c>
      <c r="E80" s="15" t="s">
        <v>172</v>
      </c>
      <c r="F80" s="24">
        <v>3</v>
      </c>
      <c r="G80" s="24" t="s">
        <v>72</v>
      </c>
      <c r="H80" s="16" t="s">
        <v>53</v>
      </c>
      <c r="I80" s="16">
        <v>1</v>
      </c>
      <c r="J80" s="16">
        <v>1500</v>
      </c>
      <c r="K80" s="16">
        <f t="shared" si="2"/>
        <v>4500</v>
      </c>
      <c r="L80" s="17"/>
      <c r="M80" s="14" t="s">
        <v>30</v>
      </c>
    </row>
    <row r="81" s="2" customFormat="1" ht="25" customHeight="1" spans="1:13">
      <c r="A81" s="15">
        <v>74</v>
      </c>
      <c r="B81" s="6"/>
      <c r="C81" s="6"/>
      <c r="D81" s="15" t="s">
        <v>173</v>
      </c>
      <c r="E81" s="15" t="s">
        <v>174</v>
      </c>
      <c r="F81" s="24">
        <v>3</v>
      </c>
      <c r="G81" s="24" t="s">
        <v>105</v>
      </c>
      <c r="H81" s="16" t="s">
        <v>20</v>
      </c>
      <c r="I81" s="16">
        <v>1</v>
      </c>
      <c r="J81" s="16">
        <v>100</v>
      </c>
      <c r="K81" s="16">
        <f t="shared" si="2"/>
        <v>300</v>
      </c>
      <c r="L81" s="17"/>
      <c r="M81" s="14" t="s">
        <v>93</v>
      </c>
    </row>
    <row r="82" s="2" customFormat="1" ht="25" customHeight="1" spans="1:13">
      <c r="A82" s="15">
        <v>75</v>
      </c>
      <c r="B82" s="6"/>
      <c r="C82" s="18" t="s">
        <v>175</v>
      </c>
      <c r="D82" s="15" t="s">
        <v>176</v>
      </c>
      <c r="E82" s="15"/>
      <c r="F82" s="24">
        <v>2</v>
      </c>
      <c r="G82" s="24" t="s">
        <v>105</v>
      </c>
      <c r="H82" s="16" t="s">
        <v>53</v>
      </c>
      <c r="I82" s="16">
        <v>1</v>
      </c>
      <c r="J82" s="16">
        <v>1500</v>
      </c>
      <c r="K82" s="16">
        <f t="shared" si="2"/>
        <v>3000</v>
      </c>
      <c r="L82" s="17"/>
      <c r="M82" s="14" t="s">
        <v>30</v>
      </c>
    </row>
    <row r="83" s="2" customFormat="1" ht="25" customHeight="1" spans="1:13">
      <c r="A83" s="15">
        <v>76</v>
      </c>
      <c r="B83" s="6"/>
      <c r="C83" s="6"/>
      <c r="D83" s="15" t="s">
        <v>177</v>
      </c>
      <c r="E83" s="15"/>
      <c r="F83" s="24">
        <v>1</v>
      </c>
      <c r="G83" s="24" t="s">
        <v>105</v>
      </c>
      <c r="H83" s="16" t="s">
        <v>53</v>
      </c>
      <c r="I83" s="16">
        <v>1</v>
      </c>
      <c r="J83" s="16">
        <v>1500</v>
      </c>
      <c r="K83" s="16">
        <f t="shared" si="2"/>
        <v>1500</v>
      </c>
      <c r="L83" s="17"/>
      <c r="M83" s="14" t="s">
        <v>30</v>
      </c>
    </row>
    <row r="84" s="2" customFormat="1" ht="25" customHeight="1" spans="1:13">
      <c r="A84" s="15">
        <v>77</v>
      </c>
      <c r="B84" s="6"/>
      <c r="C84" s="6"/>
      <c r="D84" s="15" t="s">
        <v>178</v>
      </c>
      <c r="E84" s="15"/>
      <c r="F84" s="24">
        <v>1</v>
      </c>
      <c r="G84" s="24" t="s">
        <v>105</v>
      </c>
      <c r="H84" s="16" t="s">
        <v>53</v>
      </c>
      <c r="I84" s="16">
        <v>1</v>
      </c>
      <c r="J84" s="16">
        <v>500</v>
      </c>
      <c r="K84" s="16">
        <f t="shared" si="2"/>
        <v>500</v>
      </c>
      <c r="L84" s="17"/>
      <c r="M84" s="14" t="s">
        <v>64</v>
      </c>
    </row>
    <row r="85" s="3" customFormat="1" ht="36" customHeight="1" spans="1:13">
      <c r="A85" s="15">
        <v>78</v>
      </c>
      <c r="B85" s="6"/>
      <c r="C85" s="15" t="s">
        <v>179</v>
      </c>
      <c r="D85" s="15" t="s">
        <v>180</v>
      </c>
      <c r="E85" s="26" t="s">
        <v>181</v>
      </c>
      <c r="F85" s="27">
        <v>1</v>
      </c>
      <c r="G85" s="27" t="s">
        <v>167</v>
      </c>
      <c r="H85" s="16" t="s">
        <v>47</v>
      </c>
      <c r="I85" s="16">
        <v>1</v>
      </c>
      <c r="J85" s="28">
        <v>1000</v>
      </c>
      <c r="K85" s="16">
        <f t="shared" si="2"/>
        <v>1000</v>
      </c>
      <c r="L85" s="18"/>
      <c r="M85" s="14" t="s">
        <v>30</v>
      </c>
    </row>
    <row r="86" s="3" customFormat="1" ht="37" customHeight="1" spans="1:13">
      <c r="A86" s="15">
        <v>79</v>
      </c>
      <c r="B86" s="29" t="s">
        <v>182</v>
      </c>
      <c r="C86" s="15" t="s">
        <v>183</v>
      </c>
      <c r="D86" s="15" t="s">
        <v>184</v>
      </c>
      <c r="E86" s="15" t="s">
        <v>185</v>
      </c>
      <c r="F86" s="27">
        <v>1</v>
      </c>
      <c r="G86" s="27" t="s">
        <v>29</v>
      </c>
      <c r="H86" s="16" t="s">
        <v>20</v>
      </c>
      <c r="I86" s="16">
        <v>1</v>
      </c>
      <c r="J86" s="28">
        <v>1500</v>
      </c>
      <c r="K86" s="16">
        <f t="shared" si="2"/>
        <v>1500</v>
      </c>
      <c r="L86" s="18"/>
      <c r="M86" s="14" t="s">
        <v>30</v>
      </c>
    </row>
    <row r="87" s="3" customFormat="1" ht="100" customHeight="1" spans="1:13">
      <c r="A87" s="15">
        <v>80</v>
      </c>
      <c r="B87" s="6"/>
      <c r="C87" s="15" t="s">
        <v>186</v>
      </c>
      <c r="D87" s="15" t="s">
        <v>186</v>
      </c>
      <c r="E87" s="15" t="s">
        <v>187</v>
      </c>
      <c r="F87" s="15">
        <v>1</v>
      </c>
      <c r="G87" s="15" t="s">
        <v>29</v>
      </c>
      <c r="H87" s="16" t="s">
        <v>188</v>
      </c>
      <c r="I87" s="16">
        <v>1</v>
      </c>
      <c r="J87" s="16">
        <v>150</v>
      </c>
      <c r="K87" s="16">
        <f t="shared" si="2"/>
        <v>150</v>
      </c>
      <c r="L87" s="18"/>
      <c r="M87" s="14" t="s">
        <v>30</v>
      </c>
    </row>
    <row r="88" s="3" customFormat="1" ht="100" customHeight="1" spans="1:13">
      <c r="A88" s="15">
        <v>81</v>
      </c>
      <c r="B88" s="6"/>
      <c r="C88" s="15" t="s">
        <v>189</v>
      </c>
      <c r="D88" s="15" t="s">
        <v>190</v>
      </c>
      <c r="E88" s="15" t="s">
        <v>191</v>
      </c>
      <c r="F88" s="15">
        <v>40</v>
      </c>
      <c r="G88" s="15" t="s">
        <v>50</v>
      </c>
      <c r="H88" s="16" t="s">
        <v>53</v>
      </c>
      <c r="I88" s="16">
        <v>1</v>
      </c>
      <c r="J88" s="16">
        <v>50</v>
      </c>
      <c r="K88" s="16">
        <f t="shared" si="2"/>
        <v>2000</v>
      </c>
      <c r="L88" s="18"/>
      <c r="M88" s="14" t="s">
        <v>192</v>
      </c>
    </row>
    <row r="89" s="2" customFormat="1" ht="25" customHeight="1" spans="1:13">
      <c r="A89" s="15">
        <v>82</v>
      </c>
      <c r="B89" s="18" t="s">
        <v>193</v>
      </c>
      <c r="C89" s="30" t="s">
        <v>194</v>
      </c>
      <c r="D89" s="30" t="s">
        <v>195</v>
      </c>
      <c r="E89" s="27" t="s">
        <v>196</v>
      </c>
      <c r="F89" s="27">
        <v>8</v>
      </c>
      <c r="G89" s="27" t="s">
        <v>105</v>
      </c>
      <c r="H89" s="28" t="s">
        <v>20</v>
      </c>
      <c r="I89" s="28">
        <v>1</v>
      </c>
      <c r="J89" s="31">
        <v>500</v>
      </c>
      <c r="K89" s="16">
        <f t="shared" si="2"/>
        <v>4000</v>
      </c>
      <c r="L89" s="17"/>
      <c r="M89" s="14" t="s">
        <v>197</v>
      </c>
    </row>
    <row r="90" s="2" customFormat="1" ht="25" customHeight="1" spans="1:13">
      <c r="A90" s="15">
        <v>83</v>
      </c>
      <c r="B90" s="6"/>
      <c r="C90" s="30" t="s">
        <v>198</v>
      </c>
      <c r="D90" s="30" t="s">
        <v>199</v>
      </c>
      <c r="E90" s="32" t="s">
        <v>200</v>
      </c>
      <c r="F90" s="30">
        <v>24</v>
      </c>
      <c r="G90" s="30" t="s">
        <v>72</v>
      </c>
      <c r="H90" s="28" t="s">
        <v>53</v>
      </c>
      <c r="I90" s="28">
        <v>1</v>
      </c>
      <c r="J90" s="31">
        <v>300</v>
      </c>
      <c r="K90" s="16">
        <f t="shared" si="2"/>
        <v>7200</v>
      </c>
      <c r="L90" s="17"/>
      <c r="M90" s="14" t="s">
        <v>201</v>
      </c>
    </row>
    <row r="91" s="2" customFormat="1" ht="25" customHeight="1" spans="1:13">
      <c r="A91" s="33" t="s">
        <v>74</v>
      </c>
      <c r="B91" s="6"/>
      <c r="C91" s="6"/>
      <c r="D91" s="6"/>
      <c r="E91" s="6"/>
      <c r="F91" s="6"/>
      <c r="G91" s="6"/>
      <c r="H91" s="6"/>
      <c r="I91" s="6"/>
      <c r="J91" s="6"/>
      <c r="K91" s="34">
        <f>SUM(K68:K90)</f>
        <v>67750</v>
      </c>
      <c r="L91" s="17"/>
      <c r="M91" s="17"/>
    </row>
    <row r="92" s="2" customFormat="1" ht="25" customHeight="1" spans="1:13">
      <c r="A92" s="35" t="s">
        <v>202</v>
      </c>
      <c r="B92" s="6"/>
      <c r="C92" s="6"/>
      <c r="D92" s="6"/>
      <c r="E92" s="6"/>
      <c r="F92" s="6"/>
      <c r="G92" s="6"/>
      <c r="H92" s="6"/>
      <c r="I92" s="6"/>
      <c r="J92" s="6"/>
      <c r="K92" s="36">
        <f>K26+K67+K91</f>
        <v>2491556</v>
      </c>
      <c r="L92" s="17"/>
      <c r="M92" s="17"/>
    </row>
    <row r="93" s="2" customFormat="1" ht="25" customHeight="1" spans="1:13">
      <c r="A93" s="37" t="s">
        <v>203</v>
      </c>
      <c r="B93" s="6"/>
      <c r="C93" s="6"/>
      <c r="D93" s="6"/>
      <c r="E93" s="6"/>
      <c r="F93" s="6"/>
      <c r="G93" s="6"/>
      <c r="H93" s="6"/>
      <c r="I93" s="6"/>
      <c r="J93" s="6"/>
      <c r="K93" s="9">
        <v>0.06</v>
      </c>
      <c r="L93" s="17"/>
      <c r="M93" s="17"/>
    </row>
    <row r="94" s="2" customFormat="1" ht="25" customHeight="1" spans="1:13">
      <c r="A94" s="38" t="s">
        <v>204</v>
      </c>
      <c r="B94" s="6"/>
      <c r="C94" s="6"/>
      <c r="D94" s="6"/>
      <c r="E94" s="6"/>
      <c r="F94" s="6"/>
      <c r="G94" s="6"/>
      <c r="H94" s="6"/>
      <c r="I94" s="6"/>
      <c r="J94" s="6"/>
      <c r="K94" s="39">
        <f>K92*(1+K93)</f>
        <v>2641049.36</v>
      </c>
      <c r="L94" s="17"/>
      <c r="M94" s="17"/>
    </row>
  </sheetData>
  <mergeCells count="40">
    <mergeCell ref="A1:M1"/>
    <mergeCell ref="A3:M3"/>
    <mergeCell ref="A26:J26"/>
    <mergeCell ref="A27:M27"/>
    <mergeCell ref="A67:J67"/>
    <mergeCell ref="A68:M68"/>
    <mergeCell ref="A91:J91"/>
    <mergeCell ref="A92:J92"/>
    <mergeCell ref="A93:J93"/>
    <mergeCell ref="A94:J94"/>
    <mergeCell ref="B4:B5"/>
    <mergeCell ref="B6:B23"/>
    <mergeCell ref="B24:B25"/>
    <mergeCell ref="B28:B44"/>
    <mergeCell ref="B45:B55"/>
    <mergeCell ref="B56:B66"/>
    <mergeCell ref="B74:B76"/>
    <mergeCell ref="B77:B78"/>
    <mergeCell ref="B80:B85"/>
    <mergeCell ref="B86:B88"/>
    <mergeCell ref="B89:B90"/>
    <mergeCell ref="C6:C12"/>
    <mergeCell ref="C13:C14"/>
    <mergeCell ref="C15:C16"/>
    <mergeCell ref="C17:C18"/>
    <mergeCell ref="C19:C23"/>
    <mergeCell ref="C28:C33"/>
    <mergeCell ref="C34:C38"/>
    <mergeCell ref="C40:C43"/>
    <mergeCell ref="C80:C81"/>
    <mergeCell ref="C82:C84"/>
    <mergeCell ref="D6:D8"/>
    <mergeCell ref="D19:D21"/>
    <mergeCell ref="D22:D23"/>
    <mergeCell ref="D41:D42"/>
    <mergeCell ref="L6:L8"/>
    <mergeCell ref="L13:L14"/>
    <mergeCell ref="L24:L25"/>
    <mergeCell ref="L40:L41"/>
    <mergeCell ref="L74:L76"/>
  </mergeCells>
  <conditionalFormatting sqref="F23:G23">
    <cfRule type="cellIs" dxfId="0" priority="31" stopIfTrue="1" operator="lessThan">
      <formula>0</formula>
    </cfRule>
  </conditionalFormatting>
  <conditionalFormatting sqref="F24:G24">
    <cfRule type="cellIs" dxfId="0" priority="13" stopIfTrue="1" operator="lessThan">
      <formula>0</formula>
    </cfRule>
  </conditionalFormatting>
  <conditionalFormatting sqref="K26">
    <cfRule type="cellIs" dxfId="0" priority="139" stopIfTrue="1" operator="lessThan">
      <formula>0</formula>
    </cfRule>
  </conditionalFormatting>
  <conditionalFormatting sqref="G36">
    <cfRule type="cellIs" dxfId="0" priority="8" stopIfTrue="1" operator="lessThan">
      <formula>0</formula>
    </cfRule>
  </conditionalFormatting>
  <conditionalFormatting sqref="H36:I36">
    <cfRule type="cellIs" dxfId="0" priority="7" stopIfTrue="1" operator="lessThan">
      <formula>0</formula>
    </cfRule>
  </conditionalFormatting>
  <conditionalFormatting sqref="F37:G37">
    <cfRule type="cellIs" dxfId="0" priority="10" stopIfTrue="1" operator="lessThan">
      <formula>0</formula>
    </cfRule>
  </conditionalFormatting>
  <conditionalFormatting sqref="H37:I37">
    <cfRule type="cellIs" dxfId="0" priority="9" stopIfTrue="1" operator="lessThan">
      <formula>0</formula>
    </cfRule>
  </conditionalFormatting>
  <conditionalFormatting sqref="F42:G42">
    <cfRule type="cellIs" dxfId="0" priority="12" stopIfTrue="1" operator="lessThan">
      <formula>0</formula>
    </cfRule>
  </conditionalFormatting>
  <conditionalFormatting sqref="F43:G43">
    <cfRule type="cellIs" dxfId="0" priority="11" stopIfTrue="1" operator="lessThan">
      <formula>0</formula>
    </cfRule>
  </conditionalFormatting>
  <conditionalFormatting sqref="F70:I70">
    <cfRule type="cellIs" dxfId="0" priority="53" stopIfTrue="1" operator="lessThan">
      <formula>0</formula>
    </cfRule>
  </conditionalFormatting>
  <conditionalFormatting sqref="J70">
    <cfRule type="cellIs" dxfId="0" priority="54" stopIfTrue="1" operator="lessThan">
      <formula>0</formula>
    </cfRule>
  </conditionalFormatting>
  <conditionalFormatting sqref="F86:G86">
    <cfRule type="cellIs" dxfId="0" priority="69" stopIfTrue="1" operator="lessThan">
      <formula>0</formula>
    </cfRule>
  </conditionalFormatting>
  <conditionalFormatting sqref="J86">
    <cfRule type="cellIs" dxfId="0" priority="70" stopIfTrue="1" operator="lessThan">
      <formula>0</formula>
    </cfRule>
  </conditionalFormatting>
  <conditionalFormatting sqref="F87:G87">
    <cfRule type="cellIs" dxfId="0" priority="61" stopIfTrue="1" operator="lessThan">
      <formula>0</formula>
    </cfRule>
  </conditionalFormatting>
  <conditionalFormatting sqref="H87:I87">
    <cfRule type="cellIs" dxfId="0" priority="2" stopIfTrue="1" operator="lessThan">
      <formula>0</formula>
    </cfRule>
  </conditionalFormatting>
  <conditionalFormatting sqref="J87">
    <cfRule type="cellIs" dxfId="0" priority="59" stopIfTrue="1" operator="lessThan">
      <formula>0</formula>
    </cfRule>
  </conditionalFormatting>
  <conditionalFormatting sqref="K87">
    <cfRule type="cellIs" dxfId="0" priority="58" stopIfTrue="1" operator="lessThan">
      <formula>0</formula>
    </cfRule>
  </conditionalFormatting>
  <conditionalFormatting sqref="F88:I88">
    <cfRule type="cellIs" dxfId="0" priority="66" stopIfTrue="1" operator="lessThan">
      <formula>0</formula>
    </cfRule>
  </conditionalFormatting>
  <conditionalFormatting sqref="J88">
    <cfRule type="cellIs" dxfId="0" priority="67" stopIfTrue="1" operator="lessThan">
      <formula>0</formula>
    </cfRule>
  </conditionalFormatting>
  <conditionalFormatting sqref="A26:A92">
    <cfRule type="cellIs" dxfId="0" priority="85" stopIfTrue="1" operator="lessThan">
      <formula>0</formula>
    </cfRule>
  </conditionalFormatting>
  <conditionalFormatting sqref="J6:J12">
    <cfRule type="cellIs" dxfId="0" priority="78" stopIfTrue="1" operator="lessThan">
      <formula>0</formula>
    </cfRule>
  </conditionalFormatting>
  <conditionalFormatting sqref="F6:I12">
    <cfRule type="cellIs" dxfId="0" priority="77" stopIfTrue="1" operator="lessThan">
      <formula>0</formula>
    </cfRule>
  </conditionalFormatting>
  <conditionalFormatting sqref="F15:I16 H32:I33">
    <cfRule type="cellIs" dxfId="0" priority="33" stopIfTrue="1" operator="lessThan">
      <formula>0</formula>
    </cfRule>
  </conditionalFormatting>
  <conditionalFormatting sqref="F17:I19 F20:G22 H34:I35 H38:I40">
    <cfRule type="cellIs" dxfId="0" priority="35" stopIfTrue="1" operator="lessThan">
      <formula>0</formula>
    </cfRule>
  </conditionalFormatting>
  <conditionalFormatting sqref="F25:G25 F28:G35 F36 F38:G41 F44:G44">
    <cfRule type="cellIs" dxfId="0" priority="92" stopIfTrue="1" operator="lessThan">
      <formula>0</formula>
    </cfRule>
  </conditionalFormatting>
  <conditionalFormatting sqref="B45 B56">
    <cfRule type="cellIs" dxfId="0" priority="116" stopIfTrue="1" operator="lessThan">
      <formula>0</formula>
    </cfRule>
  </conditionalFormatting>
  <conditionalFormatting sqref="F89:J90 K91:K92">
    <cfRule type="cellIs" dxfId="0" priority="145" stopIfTrue="1" operator="lessThan">
      <formula>0</formula>
    </cfRule>
  </conditionalFormatting>
  <hyperlinks>
    <hyperlink ref="M4" r:id="rId2" display="Huodongzijia (https://www.huodongzijia.com)&#10;Baidu B2B (https://b2b.baidu.com)"/>
    <hyperlink ref="M5" r:id="rId2" display="Huodongzijia (https://www.huodongzijia.com)&#10;Baidu B2B (https://b2b.baidu.com)"/>
    <hyperlink ref="M6" r:id="rId2" display="Huodongzijia (https://www.huodongzijia.com)&#10;Event Industry Report 2024 (https://www.douyin.com)"/>
    <hyperlink ref="M7" r:id="rId3" display="Baidu B2B (https://b2b.baidu.com)"/>
    <hyperlink ref="M8" r:id="rId2" display="Huodongzijia (https://www.huodongzijia.com)&#10;Local Florist"/>
    <hyperlink ref="M9" r:id="rId2" display="Huodongzijia (https://www.huodongzijia.com)&#10;Baidu B2B (https://b2b.baidu.com)"/>
    <hyperlink ref="M10" r:id="rId2" display="Huodongzijia (https://www.huodongzijia.com)&#10;Baidu B2B (https://b2b.baidu.com)"/>
    <hyperlink ref="M11" r:id="rId2" display="Huodongzijia (https://www.huodongzijia.com)&#10;Baidu B2B (https://b2b.baidu.com)"/>
    <hyperlink ref="M12" r:id="rId2" display="Huodongzijia (https://www.huodongzijia.com)&#10;Baidu B2B (https://b2b.baidu.com)"/>
    <hyperlink ref="M13" r:id="rId2" display="Huodongzijia (https://www.huodongzijia.com)&#10;Baidu B2B (https://b2b.baidu.com)"/>
    <hyperlink ref="M14" r:id="rId2" display="Huodongzijia (https://www.huodongzijia.com)&#10;Local Florist"/>
    <hyperlink ref="M15" r:id="rId2" display="Huodongzijia (https://www.huodongzijia.com)&#10;Event Industry Report 2024 (https://www.douyin.com)"/>
    <hyperlink ref="M16" r:id="rId2" display="Huodongzijia (https://www.huodongzijia.com)&#10;Event Industry Report 2024 (https://www.douyin.com)"/>
    <hyperlink ref="M17" r:id="rId2" display="Huodongzijia (https://www.huodongzijia.com)&#10;Event Industry Report 2024 (https://www.douyin.com)"/>
    <hyperlink ref="M18" r:id="rId2" display="Huodongzijia (https://www.huodongzijia.com)&#10;Event Industry Report 2024 (https://www.douyin.com)"/>
    <hyperlink ref="M19" r:id="rId2" display="Huodongzijia (https://www.huodongzijia.com)&#10;Event Industry Report 2024 (https://www.douyin.com)"/>
    <hyperlink ref="M20" r:id="rId2" display="Huodongzijia (https://www.huodongzijia.com)&#10;Event Industry Report 2024 (https://www.douyin.com)"/>
    <hyperlink ref="M21" r:id="rId4" display="Event Industry Report 2024 (https://www.douyin.com)"/>
    <hyperlink ref="M22" r:id="rId4" display="Event Industry Report 2024 (https://www.douyin.com)"/>
    <hyperlink ref="M23" r:id="rId4" display="Event Industry Report 2024 (https://www.douyin.com)"/>
    <hyperlink ref="M24" r:id="rId2" display="Huodongzijia (https://www.huodongzijia.com)&#10;Baidu B2B (https://b2b.baidu.com)"/>
    <hyperlink ref="M25" r:id="rId2" display="Huodongzijia (https://www.huodongzijia.com)&#10;Event Industry Report 2024 (https://www.douyin.com)"/>
    <hyperlink ref="M28" r:id="rId2" display="Huodongzijia (https://www.huodongzijia.com)&#10;Baidu B2B (https://b2b.baidu.com)"/>
    <hyperlink ref="M29" r:id="rId2" display="Huodongzijia (https://www.huodongzijia.com)&#10;Baidu B2B (https://b2b.baidu.com)"/>
    <hyperlink ref="M30" r:id="rId2" display="Huodongzijia (https://www.huodongzijia.com)&#10;Baidu B2B (https://b2b.baidu.com)"/>
    <hyperlink ref="M31" r:id="rId2" display="Huodongzijia (https://www.huodongzijia.com)&#10;Baidu B2B (https://b2b.baidu.com)"/>
    <hyperlink ref="M32" r:id="rId2" display="Huodongzijia (https://www.huodongzijia.com)&#10;Baidu B2B (https://b2b.baidu.com)"/>
    <hyperlink ref="M33" r:id="rId2" display="Huodongzijia (https://www.huodongzijia.com)&#10;Baidu B2B (https://b2b.baidu.com)"/>
    <hyperlink ref="M34" r:id="rId2" display="Huodongzijia (https://www.huodongzijia.com)&#10;Baidu B2B (https://b2b.baidu.com)"/>
    <hyperlink ref="M35" r:id="rId2" display="Huodongzijia (https://www.huodongzijia.com)&#10;Baidu B2B (https://b2b.baidu.com)"/>
    <hyperlink ref="M36" r:id="rId2" display="Huodongzijia (https://www.huodongzijia.com)"/>
    <hyperlink ref="M37" r:id="rId2" display="Huodongzijia (https://www.huodongzijia.com)"/>
    <hyperlink ref="M38" r:id="rId2" display="Huodongzijia (https://www.huodongzijia.com)"/>
    <hyperlink ref="M39" r:id="rId2" display="Huodongzijia (https://www.huodongzijia.com)&#10;Local Florist"/>
    <hyperlink ref="M40" r:id="rId2" display="Huodongzijia (https://www.huodongzijia.com)&#10;Event Industry Report 2024 (https://www.douyin.com)"/>
    <hyperlink ref="M41" r:id="rId2" display="Huodongzijia (https://www.huodongzijia.com)&#10;Baidu B2B (https://b2b.baidu.com)"/>
    <hyperlink ref="M42" r:id="rId2" display="Huodongzijia (https://www.huodongzijia.com)&#10;Baidu B2B (https://b2b.baidu.com)"/>
    <hyperlink ref="M43" r:id="rId2" display="Huodongzijia (https://www.huodongzijia.com)&#10;Baidu B2B (https://b2b.baidu.com)"/>
    <hyperlink ref="M44" r:id="rId2" display="Huodongzijia (https://www.huodongzijia.com)"/>
    <hyperlink ref="M45" r:id="rId2" display="Huodongzijia (https://www.huodongzijia.com)&#10;Baidu B2B (https://b2b.baidu.com)"/>
    <hyperlink ref="M46" r:id="rId2" display="Huodongzijia (https://www.huodongzijia.com)&#10;Baidu B2B (https://b2b.baidu.com)"/>
    <hyperlink ref="M47" r:id="rId2" display="Huodongzijia (https://www.huodongzijia.com)&#10;Baidu B2B (https://b2b.baidu.com)"/>
    <hyperlink ref="M48" r:id="rId2" display="Huodongzijia (https://www.huodongzijia.com)"/>
    <hyperlink ref="M49" r:id="rId2" display="Huodongzijia (https://www.huodongzijia.com)"/>
    <hyperlink ref="M50" r:id="rId2" display="Huodongzijia (https://www.huodongzijia.com)"/>
    <hyperlink ref="M51" r:id="rId2" display="Huodongzijia (https://www.huodongzijia.com)"/>
    <hyperlink ref="M52" r:id="rId2" display="Huodongzijia (https://www.huodongzijia.com)"/>
    <hyperlink ref="M53" r:id="rId2" display="Huodongzijia (https://www.huodongzijia.com)"/>
    <hyperlink ref="M54" r:id="rId4" display="Event Industry Report 2024 (https://www.douyin.com)"/>
    <hyperlink ref="M55" r:id="rId2" display="Huodongzijia (https://www.huodongzijia.com)"/>
    <hyperlink ref="M56" r:id="rId2" display="Huodongzijia (https://www.huodongzijia.com)&#10;Baidu B2B (https://b2b.baidu.com)"/>
    <hyperlink ref="M57" r:id="rId2" display="Huodongzijia (https://www.huodongzijia.com)&#10;Baidu B2B (https://b2b.baidu.com)"/>
    <hyperlink ref="M58" r:id="rId2" display="Huodongzijia (https://www.huodongzijia.com)"/>
    <hyperlink ref="M59" r:id="rId2" display="Huodongzijia (https://www.huodongzijia.com)"/>
    <hyperlink ref="M60" r:id="rId2" display="Huodongzijia (https://www.huodongzijia.com)"/>
    <hyperlink ref="M61" r:id="rId2" display="Huodongzijia (https://www.huodongzijia.com)"/>
    <hyperlink ref="M62" r:id="rId2" display="Huodongzijia (https://www.huodongzijia.com)"/>
    <hyperlink ref="M63" r:id="rId2" display="Huodongzijia (https://www.huodongzijia.com)"/>
    <hyperlink ref="M64" r:id="rId2" display="Huodongzijia (https://www.huodongzijia.com)"/>
    <hyperlink ref="M65" r:id="rId2" display="Huodongzijia (https://www.huodongzijia.com)"/>
    <hyperlink ref="M66" r:id="rId4" display="Event Industry Report 2024 (https://www.douyin.com)"/>
    <hyperlink ref="M69" r:id="rId4" display="Event Industry Report 2024 (https://www.douyin.com)"/>
    <hyperlink ref="M70" r:id="rId4" display="Event Industry Report 2024 (https://www.douyin.com)"/>
    <hyperlink ref="M71" r:id="rId4" display="Event Industry Report 2024 (https://www.douyin.com)"/>
    <hyperlink ref="M72" r:id="rId4" display="Event Industry Report 2024 (https://www.douyin.com)"/>
    <hyperlink ref="M73" r:id="rId4" display="Event Industry Report 2024 (https://www.douyin.com)"/>
    <hyperlink ref="M74" r:id="rId4" display="Event Industry Report 2024 (https://www.douyin.com)"/>
    <hyperlink ref="M75" r:id="rId2" display="Huodongzijia (https://www.huodongzijia.com)"/>
    <hyperlink ref="M76" r:id="rId2" display="Huodongzijia (https://www.huodongzijia.com)&#10;Event Industry Report 2024 (https://www.douyin.com)"/>
    <hyperlink ref="M77" r:id="rId2" display="Huodongzijia (https://www.huodongzijia.com)&#10;Event Industry Report 2024 (https://www.douyin.com)"/>
    <hyperlink ref="M78" r:id="rId2" display="Huodongzijia (https://www.huodongzijia.com)&#10;Event Industry Report 2024 (https://www.douyin.com)"/>
    <hyperlink ref="M79" r:id="rId2" display="Huodongzijia (https://www.huodongzijia.com)&#10;Event Industry Report 2024 (https://www.douyin.com)"/>
    <hyperlink ref="M80" r:id="rId2" display="Huodongzijia (https://www.huodongzijia.com)&#10;Event Industry Report 2024 (https://www.douyin.com)"/>
    <hyperlink ref="M81" r:id="rId2" display="Huodongzijia (https://www.huodongzijia.com)"/>
    <hyperlink ref="M82" r:id="rId2" display="Huodongzijia (https://www.huodongzijia.com)&#10;Event Industry Report 2024 (https://www.douyin.com)"/>
    <hyperlink ref="M83" r:id="rId2" display="Huodongzijia (https://www.huodongzijia.com)&#10;Event Industry Report 2024 (https://www.douyin.com)"/>
    <hyperlink ref="M84" r:id="rId4" display="Event Industry Report 2024 (https://www.douyin.com)"/>
    <hyperlink ref="M85" r:id="rId2" display="Huodongzijia (https://www.huodongzijia.com)&#10;Event Industry Report 2024 (https://www.douyin.com)"/>
    <hyperlink ref="M86" r:id="rId2" display="Huodongzijia (https://www.huodongzijia.com)&#10;Event Industry Report 2024 (https://www.douyin.com)"/>
    <hyperlink ref="M87" r:id="rId2" display="Huodongzijia (https://www.huodongzijia.com)&#10;Event Industry Report 2024 (https://www.douyin.com)"/>
    <hyperlink ref="M88" r:id="rId3" display="Baidu B2B (https://b2b.baidu.com)&#10;Event Industry Report 2024 (https://www.douyin.com)"/>
    <hyperlink ref="M89" r:id="rId2" display="Huodongzijia (https://www.huodongzijia.com)&#10;Huolala"/>
    <hyperlink ref="M90" r:id="rId2" display="Huodongzijia (https://www.huodongzijia.com)&#10;Market Rate"/>
  </hyperlinks>
  <pageMargins left="0.236111111111111" right="0.275" top="0.393055555555556" bottom="0.236111111111111" header="0.314583333333333" footer="0.275"/>
  <pageSetup paperSize="9" scale="49" fitToHeight="0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Compatible / Openpyxl 3.1.5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86183</dc:creator>
  <cp:lastModifiedBy>Garynan .</cp:lastModifiedBy>
  <dcterms:created xsi:type="dcterms:W3CDTF">2021-05-25T07:55:00Z</dcterms:created>
  <cp:lastPrinted>2026-01-29T19:19:00Z</cp:lastPrinted>
  <dcterms:modified xsi:type="dcterms:W3CDTF">2026-02-06T06:21:48Z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38075E439DBA4775B82C497422784408_13</vt:lpwstr>
  </property>
  <property fmtid="{D5CDD505-2E9C-101B-9397-08002B2CF9AE}" pid="3" name="KSOProductBuildVer">
    <vt:lpwstr>2052-12.1.0.25225</vt:lpwstr>
  </property>
  <property fmtid="{D5CDD505-2E9C-101B-9397-08002B2CF9AE}" pid="4" name="CalculationRule">
    <vt:i4>0</vt:i4>
  </property>
</Properties>
</file>